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54.0.5\Control de Gestion\Relacion con Inversionistas\17. Reportes Oficiales\Reporte 2026 Q2\Publicados\"/>
    </mc:Choice>
  </mc:AlternateContent>
  <bookViews>
    <workbookView xWindow="-110" yWindow="-110" windowWidth="19420" windowHeight="11500"/>
  </bookViews>
  <sheets>
    <sheet name="Balance Sheet" sheetId="3" r:id="rId1"/>
    <sheet name="Income Statement" sheetId="2" r:id="rId2"/>
    <sheet name="Cash Flow" sheetId="4" r:id="rId3"/>
    <sheet name="Fin. Info" sheetId="1" r:id="rId4"/>
    <sheet name="SSS" sheetId="5" r:id="rId5"/>
    <sheet name="#stores" sheetId="6" r:id="rId6"/>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0" i="3" l="1"/>
  <c r="D102" i="3" s="1"/>
  <c r="BZ29" i="2" l="1"/>
  <c r="BZ26" i="2" l="1"/>
  <c r="BZ21" i="2"/>
  <c r="AO45" i="2" l="1"/>
  <c r="AQ50" i="2"/>
  <c r="AR45" i="2"/>
  <c r="AP50" i="2" l="1"/>
  <c r="AR50" i="2"/>
  <c r="AO55" i="2"/>
  <c r="AO50" i="2"/>
  <c r="AP55" i="2"/>
  <c r="AQ45" i="2"/>
  <c r="AR55" i="2"/>
  <c r="AQ55" i="2"/>
  <c r="AP45" i="2"/>
  <c r="BV46" i="1" l="1"/>
  <c r="BV47" i="1"/>
  <c r="BV45" i="1"/>
  <c r="BV22" i="1"/>
  <c r="BV23" i="1"/>
  <c r="BV21" i="1"/>
  <c r="BV12" i="1"/>
  <c r="BV11" i="1"/>
  <c r="BV10" i="1"/>
  <c r="BW86" i="2"/>
  <c r="BW78" i="2"/>
  <c r="BW77" i="2"/>
  <c r="BW76" i="2"/>
  <c r="BV74" i="2"/>
  <c r="BW72" i="2"/>
  <c r="BV84" i="2"/>
  <c r="BW83" i="2"/>
  <c r="BW82" i="2"/>
  <c r="BW81" i="2"/>
  <c r="BV79" i="2"/>
  <c r="BW71" i="2"/>
  <c r="BV26" i="2"/>
  <c r="BW15" i="2"/>
  <c r="BW28" i="2"/>
  <c r="BW29" i="2" s="1"/>
  <c r="BW25" i="2"/>
  <c r="BW24" i="2"/>
  <c r="BW23" i="2"/>
  <c r="BW20" i="2"/>
  <c r="BW19" i="2"/>
  <c r="BW18" i="2"/>
  <c r="BW14" i="2"/>
  <c r="BW13" i="2"/>
  <c r="BV29" i="2"/>
  <c r="BV21" i="2"/>
  <c r="BV16" i="2"/>
  <c r="BW26" i="2" l="1"/>
  <c r="BW21" i="2"/>
  <c r="BW16" i="2"/>
  <c r="BW79" i="2"/>
  <c r="BW73" i="2"/>
  <c r="BW74" i="2" s="1"/>
  <c r="BW84" i="2"/>
</calcChain>
</file>

<file path=xl/sharedStrings.xml><?xml version="1.0" encoding="utf-8"?>
<sst xmlns="http://schemas.openxmlformats.org/spreadsheetml/2006/main" count="1046" uniqueCount="268">
  <si>
    <t>PEN MM</t>
  </si>
  <si>
    <t>Assets</t>
  </si>
  <si>
    <t xml:space="preserve">Cash and short-term deposits </t>
  </si>
  <si>
    <t>Investments at fair value through profit or loss</t>
  </si>
  <si>
    <t>Inventories, net</t>
  </si>
  <si>
    <t>Other current assets</t>
  </si>
  <si>
    <t>Property, furniture and equipment</t>
  </si>
  <si>
    <t>Investment properties</t>
  </si>
  <si>
    <t xml:space="preserve">Intangible assets </t>
  </si>
  <si>
    <t>Other non current assets</t>
  </si>
  <si>
    <t>Total assets</t>
  </si>
  <si>
    <t>Liabilities</t>
  </si>
  <si>
    <t xml:space="preserve">Short- term debt </t>
  </si>
  <si>
    <t>Other short-term liabilities</t>
  </si>
  <si>
    <t xml:space="preserve">Long-term debt </t>
  </si>
  <si>
    <t>Other long-term liabilities</t>
  </si>
  <si>
    <t>Total liabilities</t>
  </si>
  <si>
    <t>Non-controlling interest</t>
  </si>
  <si>
    <t>Total net equity and liabilities</t>
  </si>
  <si>
    <t>Efectivo y equivalente de efectivo</t>
  </si>
  <si>
    <t>Inversiones a valor razonable con cambios en resultados</t>
  </si>
  <si>
    <t>Existencias</t>
  </si>
  <si>
    <t>Otros activos corrientes</t>
  </si>
  <si>
    <t>Inmuebles, mobiliario y equipo, neto</t>
  </si>
  <si>
    <t>Propiedades de inversión</t>
  </si>
  <si>
    <t>Activos intangibles, neto</t>
  </si>
  <si>
    <t>Otros activos no corrientes</t>
  </si>
  <si>
    <t>Obligaciones financieras de corto plazo</t>
  </si>
  <si>
    <t>Otros pasivos de corto plazo</t>
  </si>
  <si>
    <t>Obligaciones financieras de largo plazo</t>
  </si>
  <si>
    <t>Otros pasivos de largo plazo</t>
  </si>
  <si>
    <t>Participación minoritaria</t>
  </si>
  <si>
    <t>Pasivo</t>
  </si>
  <si>
    <t xml:space="preserve">InRetail - Consolidated Balance Sheet </t>
  </si>
  <si>
    <t>InRetail - Balance General Consolidado</t>
  </si>
  <si>
    <t>InRetail Shopping Malls - Balance General</t>
  </si>
  <si>
    <t>2Q15
2T15</t>
  </si>
  <si>
    <t>2Q16
2T16</t>
  </si>
  <si>
    <t>Revenues</t>
  </si>
  <si>
    <t>Cost of Sales</t>
  </si>
  <si>
    <t>Gross Profit</t>
  </si>
  <si>
    <t>Gross Margin</t>
  </si>
  <si>
    <t>Other income (expenses) net</t>
  </si>
  <si>
    <t>Operating Profit</t>
  </si>
  <si>
    <t>Operating Margin</t>
  </si>
  <si>
    <t>Financial income (expenses) net</t>
  </si>
  <si>
    <t>Income tax expense</t>
  </si>
  <si>
    <t>Net Income</t>
  </si>
  <si>
    <t>Net Margin</t>
  </si>
  <si>
    <t>InRetail - Consolidated Income Statement</t>
  </si>
  <si>
    <t>InRetail - Estado de Resultados Consolidado</t>
  </si>
  <si>
    <t>Ingresos</t>
  </si>
  <si>
    <t>Costo de Ventas</t>
  </si>
  <si>
    <t>Utilidad Bruta</t>
  </si>
  <si>
    <t>Margen Bruto</t>
  </si>
  <si>
    <t>Otros ingresos (gastos), neto</t>
  </si>
  <si>
    <t>Utilidad Operativa</t>
  </si>
  <si>
    <t>Margen Operativo</t>
  </si>
  <si>
    <t>Ingresos (gastos) financieros, neto</t>
  </si>
  <si>
    <t>Impuesto a la Renta</t>
  </si>
  <si>
    <t>Utilidad Neta</t>
  </si>
  <si>
    <t>Margen Neto</t>
  </si>
  <si>
    <t>InRetail Shopping Malls - Income Statement</t>
  </si>
  <si>
    <t>InRetail Shopping Malls - Estado de Resultados</t>
  </si>
  <si>
    <t>InRetail - Consolidated Cash Flow</t>
  </si>
  <si>
    <t>InRetail - Flujo de Caja Consolidado</t>
  </si>
  <si>
    <t>Net cash flows from operating activities</t>
  </si>
  <si>
    <t>Net cash flows used in investing activities</t>
  </si>
  <si>
    <t>Net cash flows used in financing activities</t>
  </si>
  <si>
    <t>Net (decrease) increase of cash and short-term deposits</t>
  </si>
  <si>
    <t>Cash and short–term deposits at the beginning of the period</t>
  </si>
  <si>
    <t>Cash and short–term deposits at the end of the period</t>
  </si>
  <si>
    <t>Efectivo neto utilizado en las actividades de operación</t>
  </si>
  <si>
    <t>Efectivo neto utilizado en las actividades de inversión</t>
  </si>
  <si>
    <t>Efectivo neto utilizado en las actividades de financiamiento</t>
  </si>
  <si>
    <t>Efectivo y equivalente de efectivo al inicio del periodo</t>
  </si>
  <si>
    <t>Efectivo y equivalente de efectivo al fin del periodo</t>
  </si>
  <si>
    <t>InRetail Shopping Malls - Cash Flow</t>
  </si>
  <si>
    <t>InRetail Shopping Malls- Flujo de Caja</t>
  </si>
  <si>
    <t>Balance Sheet / Balance General</t>
  </si>
  <si>
    <t>Income Statement / Estado de Resultados</t>
  </si>
  <si>
    <t>Cash Flow / Flujo de Caja</t>
  </si>
  <si>
    <t>Supermarkets</t>
  </si>
  <si>
    <t>Pharmacies</t>
  </si>
  <si>
    <t>Shopping Malls</t>
  </si>
  <si>
    <t>Supermercados</t>
  </si>
  <si>
    <t>Farmacias</t>
  </si>
  <si>
    <t>Centros Comerciales</t>
  </si>
  <si>
    <t>Revenues by Format</t>
  </si>
  <si>
    <t>Ingresos por Formato</t>
  </si>
  <si>
    <t>Gross Profit by Format</t>
  </si>
  <si>
    <t>Utilidad Bruta por Formato</t>
  </si>
  <si>
    <t>Gross Margin by Format</t>
  </si>
  <si>
    <t>Margen Bruto por Formato</t>
  </si>
  <si>
    <t>Adj. EBITDA</t>
  </si>
  <si>
    <t>EBITDA Ajus.</t>
  </si>
  <si>
    <t>Adj. EBITDA Margin</t>
  </si>
  <si>
    <t>Margen EBITDA Ajus.</t>
  </si>
  <si>
    <t>EBITDA by Format</t>
  </si>
  <si>
    <t>EBITDA por Formato</t>
  </si>
  <si>
    <t>EBITDA Margin by Format</t>
  </si>
  <si>
    <t>Margen EBITDA por Formato</t>
  </si>
  <si>
    <t>SSS - Same Store Sales / Ventas Mismas Tiendas</t>
  </si>
  <si>
    <t xml:space="preserve">InRetail Shopping Malls - Balance Sheet </t>
  </si>
  <si>
    <t># Supermarkets</t>
  </si>
  <si>
    <t># Supermercados</t>
  </si>
  <si>
    <t>Sala de Ventas (m2)</t>
  </si>
  <si>
    <t># Pharmacies</t>
  </si>
  <si>
    <t># Farmacias</t>
  </si>
  <si>
    <t># Shopping Malls</t>
  </si>
  <si>
    <t># Centros Comerciales</t>
  </si>
  <si>
    <t>GLA (m2)</t>
  </si>
  <si>
    <t>Number of Stores and Malls / Número de Tiendas y Centros Comerciales</t>
  </si>
  <si>
    <t>m</t>
  </si>
  <si>
    <t>1Q15
1T15</t>
  </si>
  <si>
    <t>1Q16
1T16</t>
  </si>
  <si>
    <t>3Q15
3T15</t>
  </si>
  <si>
    <t>4Q15
4T15</t>
  </si>
  <si>
    <t>Sales Area (sqm)</t>
  </si>
  <si>
    <t>GLA (sqm)</t>
  </si>
  <si>
    <t>3Q16
3T16</t>
  </si>
  <si>
    <t>4Q16
4T16</t>
  </si>
  <si>
    <t>1Q17
1T17</t>
  </si>
  <si>
    <t>Margen EBITDA Ajust.</t>
  </si>
  <si>
    <t>2Q17
2T17</t>
  </si>
  <si>
    <t>3Q17
3T17</t>
  </si>
  <si>
    <t>4Q17
4T17</t>
  </si>
  <si>
    <t>1Q18
1T18</t>
  </si>
  <si>
    <t>Financial Information by Segment / Información Financiera por Segmento</t>
  </si>
  <si>
    <t>Food Retail</t>
  </si>
  <si>
    <t>2Q18
2T18</t>
  </si>
  <si>
    <t>Total activos</t>
  </si>
  <si>
    <t>Total pasivo y patrimonio</t>
  </si>
  <si>
    <t>Activos</t>
  </si>
  <si>
    <t>Pasivos</t>
  </si>
  <si>
    <t>Total pasivos</t>
  </si>
  <si>
    <t># Mass Stores</t>
  </si>
  <si>
    <t># Tiendas Mass</t>
  </si>
  <si>
    <t>3Q18
3T18</t>
  </si>
  <si>
    <t># Mimarket Stores</t>
  </si>
  <si>
    <t># Tiendas Mimarket</t>
  </si>
  <si>
    <t>4Q18
4T18</t>
  </si>
  <si>
    <t>Investments at fair value through equity</t>
  </si>
  <si>
    <t>Inversiones a valor razonable con cambios en patrimonio</t>
  </si>
  <si>
    <t>1Q19
1T19</t>
  </si>
  <si>
    <t>Selling and Administrative Expenses</t>
  </si>
  <si>
    <t>Gasto de Ventas y Administración</t>
  </si>
  <si>
    <t>Selling and Administratives Expenses</t>
  </si>
  <si>
    <t>Shopping Mall Tenants</t>
  </si>
  <si>
    <t>Pharma</t>
  </si>
  <si>
    <t>2Q19
2T19</t>
  </si>
  <si>
    <t>3Q19
3T19</t>
  </si>
  <si>
    <t>4Q19
4T19</t>
  </si>
  <si>
    <t>Total equity</t>
  </si>
  <si>
    <t>Total patrimonio</t>
  </si>
  <si>
    <t>1Q20
1T20</t>
  </si>
  <si>
    <t xml:space="preserve">Activo por derecho de uso </t>
  </si>
  <si>
    <t>Right-of-use asset</t>
  </si>
  <si>
    <t>Excludes IFRS 16 effect
Excluye efecto NIIF 16</t>
  </si>
  <si>
    <t>2Q20
2T20</t>
  </si>
  <si>
    <t>-</t>
  </si>
  <si>
    <r>
      <t xml:space="preserve">3.1% </t>
    </r>
    <r>
      <rPr>
        <vertAlign val="superscript"/>
        <sz val="11"/>
        <color theme="1" tint="0.249977111117893"/>
        <rFont val="Calibri"/>
        <family val="2"/>
        <scheme val="minor"/>
      </rPr>
      <t>(1)</t>
    </r>
  </si>
  <si>
    <t>Includes IFRS 16 effect
Incluye efecto NIIF 16</t>
  </si>
  <si>
    <t>3Q20
3T20</t>
  </si>
  <si>
    <r>
      <t xml:space="preserve">-6.5% </t>
    </r>
    <r>
      <rPr>
        <vertAlign val="superscript"/>
        <sz val="11"/>
        <color theme="1" tint="0.249977111117893"/>
        <rFont val="Calibri"/>
        <family val="2"/>
        <scheme val="minor"/>
      </rPr>
      <t>(1)</t>
    </r>
  </si>
  <si>
    <t>4Q20
4T20</t>
  </si>
  <si>
    <t># Tiendas Cash and carry</t>
  </si>
  <si>
    <r>
      <t xml:space="preserve">4.3% </t>
    </r>
    <r>
      <rPr>
        <vertAlign val="superscript"/>
        <sz val="11"/>
        <color theme="1" tint="0.249977111117893"/>
        <rFont val="Calibri"/>
        <family val="2"/>
        <scheme val="minor"/>
      </rPr>
      <t>(1)</t>
    </r>
  </si>
  <si>
    <t># Cash &amp; Carry Stores</t>
  </si>
  <si>
    <r>
      <t xml:space="preserve">21 </t>
    </r>
    <r>
      <rPr>
        <vertAlign val="superscript"/>
        <sz val="11"/>
        <color theme="1" tint="0.249977111117893"/>
        <rFont val="Calibri"/>
        <family val="2"/>
        <scheme val="minor"/>
      </rPr>
      <t>(1)</t>
    </r>
  </si>
  <si>
    <t>1Q21
1T21</t>
  </si>
  <si>
    <t>2Q21
2T21</t>
  </si>
  <si>
    <t>3Q21
3T21</t>
  </si>
  <si>
    <r>
      <t>0.3%</t>
    </r>
    <r>
      <rPr>
        <vertAlign val="superscript"/>
        <sz val="11"/>
        <color theme="1" tint="0.249977111117893"/>
        <rFont val="Calibri"/>
        <family val="2"/>
        <scheme val="minor"/>
      </rPr>
      <t>(1)</t>
    </r>
  </si>
  <si>
    <r>
      <t>3.6%</t>
    </r>
    <r>
      <rPr>
        <vertAlign val="superscript"/>
        <sz val="11"/>
        <color theme="1" tint="0.249977111117893"/>
        <rFont val="Calibri"/>
        <family val="2"/>
        <scheme val="minor"/>
      </rPr>
      <t>(1)</t>
    </r>
  </si>
  <si>
    <r>
      <t>11.6%</t>
    </r>
    <r>
      <rPr>
        <vertAlign val="superscript"/>
        <sz val="11"/>
        <color theme="1" tint="0.249977111117893"/>
        <rFont val="Calibri"/>
        <family val="2"/>
        <scheme val="minor"/>
      </rPr>
      <t>(1)</t>
    </r>
  </si>
  <si>
    <r>
      <t>32.6%</t>
    </r>
    <r>
      <rPr>
        <vertAlign val="superscript"/>
        <sz val="11"/>
        <color theme="1" tint="0.249977111117893"/>
        <rFont val="Calibri"/>
        <family val="2"/>
        <scheme val="minor"/>
      </rPr>
      <t>(1)</t>
    </r>
  </si>
  <si>
    <t xml:space="preserve">21 </t>
  </si>
  <si>
    <t>21</t>
  </si>
  <si>
    <t>1Q21 
1T21</t>
  </si>
  <si>
    <t>2Q21 
2T21</t>
  </si>
  <si>
    <t>3Q21 
3T21</t>
  </si>
  <si>
    <t>4Q21
4T21</t>
  </si>
  <si>
    <r>
      <t>16.3%</t>
    </r>
    <r>
      <rPr>
        <vertAlign val="superscript"/>
        <sz val="11"/>
        <color theme="1" tint="0.249977111117893"/>
        <rFont val="Calibri"/>
        <family val="2"/>
        <scheme val="minor"/>
      </rPr>
      <t>(1)</t>
    </r>
  </si>
  <si>
    <r>
      <t>17.4%</t>
    </r>
    <r>
      <rPr>
        <vertAlign val="superscript"/>
        <sz val="11"/>
        <color theme="1" tint="0.249977111117893"/>
        <rFont val="Calibri"/>
        <family val="2"/>
        <scheme val="minor"/>
      </rPr>
      <t>(1)</t>
    </r>
  </si>
  <si>
    <t>1Q22 
1T22</t>
  </si>
  <si>
    <t>1Q22
1T22</t>
  </si>
  <si>
    <r>
      <t>18.0%</t>
    </r>
    <r>
      <rPr>
        <vertAlign val="superscript"/>
        <sz val="11"/>
        <color theme="1" tint="0.249977111117893"/>
        <rFont val="Calibri"/>
        <family val="2"/>
        <scheme val="minor"/>
      </rPr>
      <t>(1)</t>
    </r>
  </si>
  <si>
    <t>4Q21 
4T21</t>
  </si>
  <si>
    <t>(2) Sales area (sqm) was adjusted in 2Q’21 and 4Q’21 due to on-site measurement updates</t>
  </si>
  <si>
    <t>2Q22 
2T22</t>
  </si>
  <si>
    <t>2Q22
2T22</t>
  </si>
  <si>
    <r>
      <t>17.2%</t>
    </r>
    <r>
      <rPr>
        <vertAlign val="superscript"/>
        <sz val="11"/>
        <color theme="1" tint="0.249977111117893"/>
        <rFont val="Calibri"/>
        <family val="2"/>
        <scheme val="minor"/>
      </rPr>
      <t>(1)</t>
    </r>
  </si>
  <si>
    <t>3Q22 
3T22</t>
  </si>
  <si>
    <t>3Q22
3T22</t>
  </si>
  <si>
    <t>comparable periods.</t>
  </si>
  <si>
    <r>
      <t>1.8%</t>
    </r>
    <r>
      <rPr>
        <vertAlign val="superscript"/>
        <sz val="11"/>
        <color theme="1" tint="0.249977111117893"/>
        <rFont val="Calibri"/>
        <family val="2"/>
        <scheme val="minor"/>
      </rPr>
      <t>(2)</t>
    </r>
  </si>
  <si>
    <r>
      <t xml:space="preserve">Food Retail </t>
    </r>
    <r>
      <rPr>
        <vertAlign val="superscript"/>
        <sz val="11"/>
        <color theme="1" tint="0.249977111117893"/>
        <rFont val="Calibri"/>
        <family val="2"/>
        <scheme val="minor"/>
      </rPr>
      <t>(1)</t>
    </r>
  </si>
  <si>
    <t>(2) Net Rental Mg. for 2Q’21 was updated post release, from 73.7% to 76.6%.</t>
  </si>
  <si>
    <r>
      <t>76.6%</t>
    </r>
    <r>
      <rPr>
        <vertAlign val="superscript"/>
        <sz val="11"/>
        <color theme="1" tint="0.249977111117893"/>
        <rFont val="Calibri"/>
        <family val="2"/>
        <scheme val="minor"/>
      </rPr>
      <t>(2)</t>
    </r>
  </si>
  <si>
    <t>4Q22 
4T22</t>
  </si>
  <si>
    <t>4Q22
4T22</t>
  </si>
  <si>
    <r>
      <t>3.4%</t>
    </r>
    <r>
      <rPr>
        <vertAlign val="superscript"/>
        <sz val="11"/>
        <color theme="1" tint="0.249977111117893"/>
        <rFont val="Calibri"/>
        <family val="2"/>
        <scheme val="minor"/>
      </rPr>
      <t>(2)</t>
    </r>
  </si>
  <si>
    <r>
      <t>8.7%</t>
    </r>
    <r>
      <rPr>
        <vertAlign val="superscript"/>
        <sz val="11"/>
        <color theme="1" tint="0.249977111117893"/>
        <rFont val="Calibri"/>
        <family val="2"/>
        <scheme val="minor"/>
      </rPr>
      <t>(2)</t>
    </r>
  </si>
  <si>
    <r>
      <t>2022</t>
    </r>
    <r>
      <rPr>
        <b/>
        <vertAlign val="superscript"/>
        <sz val="11"/>
        <color theme="1" tint="0.249977111117893"/>
        <rFont val="Calibri"/>
        <family val="2"/>
        <scheme val="minor"/>
      </rPr>
      <t>(1)</t>
    </r>
  </si>
  <si>
    <r>
      <t>2Q21
2T21</t>
    </r>
    <r>
      <rPr>
        <b/>
        <vertAlign val="superscript"/>
        <sz val="11"/>
        <color theme="1" tint="0.249977111117893"/>
        <rFont val="Calibri"/>
        <family val="2"/>
        <scheme val="minor"/>
      </rPr>
      <t>(1)</t>
    </r>
  </si>
  <si>
    <t>1Q23 
1T23</t>
  </si>
  <si>
    <t>1Q23
1T23</t>
  </si>
  <si>
    <r>
      <t>3.2%</t>
    </r>
    <r>
      <rPr>
        <vertAlign val="superscript"/>
        <sz val="11"/>
        <color theme="1" tint="0.249977111117893"/>
        <rFont val="Calibri"/>
        <family val="2"/>
        <scheme val="minor"/>
      </rPr>
      <t>(3)</t>
    </r>
  </si>
  <si>
    <r>
      <t>5.0%</t>
    </r>
    <r>
      <rPr>
        <vertAlign val="superscript"/>
        <sz val="11"/>
        <color theme="1" tint="0.249977111117893"/>
        <rFont val="Calibri"/>
        <family val="2"/>
        <scheme val="minor"/>
      </rPr>
      <t>(3)</t>
    </r>
  </si>
  <si>
    <r>
      <t>5.0%</t>
    </r>
    <r>
      <rPr>
        <vertAlign val="superscript"/>
        <sz val="11"/>
        <color theme="1" tint="0.249977111117893"/>
        <rFont val="Calibri"/>
        <family val="2"/>
        <scheme val="minor"/>
      </rPr>
      <t>(2),(3)</t>
    </r>
  </si>
  <si>
    <r>
      <t>76.6%</t>
    </r>
    <r>
      <rPr>
        <vertAlign val="superscript"/>
        <sz val="11"/>
        <color theme="1" tint="0.249977111117893"/>
        <rFont val="Calibri"/>
        <family val="2"/>
        <scheme val="minor"/>
      </rPr>
      <t>(1)</t>
    </r>
  </si>
  <si>
    <t>2Q23
2T23</t>
  </si>
  <si>
    <r>
      <t>1.7%</t>
    </r>
    <r>
      <rPr>
        <vertAlign val="superscript"/>
        <sz val="11"/>
        <color theme="1" tint="0.249977111117893"/>
        <rFont val="Calibri"/>
        <family val="2"/>
        <scheme val="minor"/>
      </rPr>
      <t>(2)</t>
    </r>
  </si>
  <si>
    <r>
      <t>2Q22 
2T22</t>
    </r>
    <r>
      <rPr>
        <b/>
        <vertAlign val="superscript"/>
        <sz val="11"/>
        <color theme="1" tint="0.249977111117893"/>
        <rFont val="Calibri"/>
        <family val="2"/>
        <scheme val="minor"/>
      </rPr>
      <t>(2)</t>
    </r>
  </si>
  <si>
    <r>
      <t>3Q22 
3T22</t>
    </r>
    <r>
      <rPr>
        <b/>
        <vertAlign val="superscript"/>
        <sz val="11"/>
        <color theme="1" tint="0.249977111117893"/>
        <rFont val="Calibri"/>
        <family val="2"/>
        <scheme val="minor"/>
      </rPr>
      <t>(2)</t>
    </r>
  </si>
  <si>
    <t>(1) Q1’22, Q2'22 and Q3'22 consider reclassification of logistics expenses from cost of sales to operational expenses.</t>
  </si>
  <si>
    <r>
      <t xml:space="preserve">Shopping Malls </t>
    </r>
    <r>
      <rPr>
        <vertAlign val="superscript"/>
        <sz val="11"/>
        <color theme="1" tint="0.249977111117893"/>
        <rFont val="Calibri"/>
        <family val="2"/>
        <scheme val="minor"/>
      </rPr>
      <t>(1)</t>
    </r>
  </si>
  <si>
    <t>(1) Q2'22 and Q3'22 consider a minor reclassification between revenues and cost of sales</t>
  </si>
  <si>
    <r>
      <t xml:space="preserve">159 </t>
    </r>
    <r>
      <rPr>
        <vertAlign val="superscript"/>
        <sz val="11"/>
        <color theme="1" tint="0.249977111117893"/>
        <rFont val="Calibri"/>
        <family val="2"/>
        <scheme val="minor"/>
      </rPr>
      <t>(1)</t>
    </r>
  </si>
  <si>
    <t>3Q23
3T23</t>
  </si>
  <si>
    <r>
      <t xml:space="preserve">176 </t>
    </r>
    <r>
      <rPr>
        <vertAlign val="superscript"/>
        <sz val="11"/>
        <color theme="1" tint="0.249977111117893"/>
        <rFont val="Calibri"/>
        <family val="2"/>
        <scheme val="minor"/>
      </rPr>
      <t>(1)</t>
    </r>
  </si>
  <si>
    <t>(1) Net Rental Mg. for 2Q’21 was updated post release, from 73.7% to 76.6%.</t>
  </si>
  <si>
    <t>4Q23
4T23</t>
  </si>
  <si>
    <t>(1) On December 23 rd 2020 we acquired Makro Peru with 16 cash and carry stores</t>
  </si>
  <si>
    <r>
      <t>110</t>
    </r>
    <r>
      <rPr>
        <vertAlign val="superscript"/>
        <sz val="11"/>
        <color theme="1" tint="0.249977111117893"/>
        <rFont val="Calibri"/>
        <family val="2"/>
        <scheme val="minor"/>
      </rPr>
      <t>(3)</t>
    </r>
  </si>
  <si>
    <t>1Q24
1T24</t>
  </si>
  <si>
    <t>1Q24 
1T24</t>
  </si>
  <si>
    <r>
      <t>591</t>
    </r>
    <r>
      <rPr>
        <vertAlign val="superscript"/>
        <sz val="11"/>
        <color theme="1" tint="0.249977111117893"/>
        <rFont val="Calibri"/>
        <family val="2"/>
        <scheme val="minor"/>
      </rPr>
      <t>(4)</t>
    </r>
  </si>
  <si>
    <t>(3) Includes the temporary closing of 1 Vivanda store for remodeling. (4) Sales Area (sqm) were adjusted due to on-site measurement updates</t>
  </si>
  <si>
    <t>2Q24
2T24</t>
  </si>
  <si>
    <t>3Q24
3T24</t>
  </si>
  <si>
    <t>4Q24
4T24</t>
  </si>
  <si>
    <t>(2) Q2'22 and Q3'22 consider a minor reclassification between revenues and cost of sales.</t>
  </si>
  <si>
    <t>1Q25 
1T25</t>
  </si>
  <si>
    <t>1Q25
1T25</t>
  </si>
  <si>
    <r>
      <t>3.3%</t>
    </r>
    <r>
      <rPr>
        <vertAlign val="superscript"/>
        <sz val="11"/>
        <color theme="1" tint="0.249977111117893"/>
        <rFont val="Calibri"/>
        <family val="2"/>
        <scheme val="minor"/>
      </rPr>
      <t>(4)</t>
    </r>
  </si>
  <si>
    <r>
      <t>4.2%</t>
    </r>
    <r>
      <rPr>
        <vertAlign val="superscript"/>
        <sz val="11"/>
        <color theme="1" tint="0.249977111117893"/>
        <rFont val="Calibri"/>
        <family val="2"/>
        <scheme val="minor"/>
      </rPr>
      <t>(4)</t>
    </r>
  </si>
  <si>
    <r>
      <t>3.1%</t>
    </r>
    <r>
      <rPr>
        <vertAlign val="superscript"/>
        <sz val="11"/>
        <color theme="1" tint="0.249977111117893"/>
        <rFont val="Calibri"/>
        <family val="2"/>
        <scheme val="minor"/>
      </rPr>
      <t>(4)</t>
    </r>
  </si>
  <si>
    <r>
      <t>659</t>
    </r>
    <r>
      <rPr>
        <vertAlign val="superscript"/>
        <sz val="11"/>
        <color theme="1" tint="0.249977111117893"/>
        <rFont val="Calibri"/>
        <family val="2"/>
        <scheme val="minor"/>
      </rPr>
      <t>(5)</t>
    </r>
  </si>
  <si>
    <t>(5) Sales Area (sqm)  was adjusted due to on site measurement updates</t>
  </si>
  <si>
    <t>2Q25 
2T25</t>
  </si>
  <si>
    <t>2Q25
2T25</t>
  </si>
  <si>
    <t>3Q25 
3T25</t>
  </si>
  <si>
    <t>3Q25
3T25</t>
  </si>
  <si>
    <t>Effects of exchange rate variations on cash and equivalents</t>
  </si>
  <si>
    <t>Efectos por variaciones en las tasas de cambio en efectivo y equivalentes al efectivo</t>
  </si>
  <si>
    <t>As of Dec 31 2025
Al 31 Dic 2025</t>
  </si>
  <si>
    <t>4Q25
4T25</t>
  </si>
  <si>
    <t>Incremento (disminución) neta de efectivo y depósitos a corto plazo</t>
  </si>
  <si>
    <t xml:space="preserve">InRetail Consumer - Balance Sheet </t>
  </si>
  <si>
    <t>InRetail Consumer - Balance General</t>
  </si>
  <si>
    <t>InRetail Consumer - Income Statement</t>
  </si>
  <si>
    <t>InRetail Consumer - Estado de Resultados</t>
  </si>
  <si>
    <t>1Q26
1T26</t>
  </si>
  <si>
    <t>InRetail Consumer - Cash Flow</t>
  </si>
  <si>
    <t>InRetail Consumer - Flujo de Caja</t>
  </si>
  <si>
    <r>
      <t>8.9%</t>
    </r>
    <r>
      <rPr>
        <vertAlign val="superscript"/>
        <sz val="11"/>
        <color theme="1" tint="0.249977111117893"/>
        <rFont val="Calibri"/>
        <family val="2"/>
        <scheme val="minor"/>
      </rPr>
      <t>(4)</t>
    </r>
  </si>
  <si>
    <r>
      <t>9.3%</t>
    </r>
    <r>
      <rPr>
        <vertAlign val="superscript"/>
        <sz val="11"/>
        <color theme="1" tint="0.249977111117893"/>
        <rFont val="Calibri"/>
        <family val="2"/>
        <scheme val="minor"/>
      </rPr>
      <t>(4)</t>
    </r>
  </si>
  <si>
    <r>
      <t>13.9%</t>
    </r>
    <r>
      <rPr>
        <vertAlign val="superscript"/>
        <sz val="11"/>
        <color theme="1" tint="0.249977111117893"/>
        <rFont val="Calibri"/>
        <family val="2"/>
        <scheme val="minor"/>
      </rPr>
      <t>(4)</t>
    </r>
  </si>
  <si>
    <t>(1) Shopping Malls’ SSS from Q2’20 until Q2'22 only consider sales from tenants allowed to operate their physical stores.
(2) Shopping Malls’ SSS excludes Molina Plaza and only considers sales from tenants allowed to operate their physical stores in both comparable periods.
(3) SSS for Q1’23 adjusted for stores closed due to social unrest and temporary closure of Real Plaza Puruchuco.
(4) Adj. SSS excludes stores and malls that were temporarily closed during Q1'25, only for the days effectively closed.</t>
  </si>
  <si>
    <t>As of June 30, 2026 and December 31, 2025 (audited)</t>
  </si>
  <si>
    <t>Al 30 de junio de 2026 y al 31 de diciembre, 2025 (auditado)</t>
  </si>
  <si>
    <t>For the six months ended June 30, 2026 and 2025</t>
  </si>
  <si>
    <t>Seis meses terminados el 30 de junio 2026 y 2025</t>
  </si>
  <si>
    <t>As of Jun 30 2026
Al 30 Jun 2026</t>
  </si>
  <si>
    <t>2Q26
2T26</t>
  </si>
  <si>
    <t>As of Jun 30 2025
Al 30 Jun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</si>
</sst>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3" formatCode="_-* #,##0.00_-;\-* #,##0.00_-;_-* &quot;-&quot;??_-;_-@_-"/>
    <numFmt numFmtId="164" formatCode="_ * #,##0.00_ ;_ * \-#,##0.00_ ;_ * &quot;-&quot;??_ ;_ @_ "/>
    <numFmt numFmtId="165" formatCode="0.0%"/>
    <numFmt numFmtId="166" formatCode="_ * #,##0_ ;_ * \-#,##0_ ;_ * &quot;-&quot;??_ ;_ @_ "/>
    <numFmt numFmtId="167" formatCode="0.0000"/>
    <numFmt numFmtId="168" formatCode="_ * #,##0.000_ ;_ * \-#,##0.000_ ;_ * &quot;-&quot;??_ ;_ @_ "/>
    <numFmt numFmtId="169" formatCode="_-* #,##0_-;\-* #,##0_-;_-* &quot;-&quot;??_-;_-@_-"/>
    <numFmt numFmtId="170" formatCode="_ * #,##0.0_ ;_ * \-#,##0.0_ ;_ * &quot;-&quot;??_ ;_ @_ "/>
    <numFmt numFmtId="171" formatCode="0.000000"/>
    <numFmt numFmtId="172" formatCode="_-* #,##0.000_-;\-* #,##0.000_-;_-* &quot;-&quot;??_-;_-@_-"/>
    <numFmt numFmtId="173" formatCode="_ * #,##0.0000_ ;_ * \-#,##0.0000_ ;_ * &quot;-&quot;??_ ;_ @_ "/>
    <numFmt numFmtId="174" formatCode="_ * #,##0.00000_ ;_ * \-#,##0.00000_ ;_ * &quot;-&quot;??_ ;_ @_ "/>
    <numFmt numFmtId="175" formatCode="_ * #,##0.000000_ ;_ * \-#,##0.000000_ ;_ * &quot;-&quot;??_ ;_ @_ "/>
    <numFmt numFmtId="176" formatCode="_ * #,##0.0000000_ ;_ * \-#,##0.0000000_ ;_ * &quot;-&quot;??_ ;_ @_ "/>
    <numFmt numFmtId="177" formatCode="_-* #,##0.00000_-;\-* #,##0.00000_-;_-* &quot;-&quot;??_-;_-@_-"/>
  </numFmts>
  <fonts count="16">
    <font>
      <sz val="11"/>
      <color theme="1"/>
      <name val="Calibri"/>
      <family val="2"/>
      <scheme val="minor"/>
    </font>
    <font>
      <sz val="11"/>
      <color theme="0"/>
      <name val="Calibri"/>
      <family val="2"/>
      <scheme val="minor"/>
    </font>
    <font>
      <sz val="11"/>
      <color theme="1" tint="0.249977111117893"/>
      <name val="Calibri"/>
      <family val="2"/>
      <scheme val="minor"/>
    </font>
    <font>
      <b/>
      <sz val="14"/>
      <color theme="1" tint="0.249977111117893"/>
      <name val="Calibri"/>
      <family val="2"/>
      <scheme val="minor"/>
    </font>
    <font>
      <b/>
      <sz val="16"/>
      <color theme="0"/>
      <name val="Calibri"/>
      <family val="2"/>
      <scheme val="minor"/>
    </font>
    <font>
      <sz val="11"/>
      <color theme="1"/>
      <name val="Calibri"/>
      <family val="2"/>
      <scheme val="minor"/>
    </font>
    <font>
      <b/>
      <sz val="11"/>
      <color theme="1" tint="0.249977111117893"/>
      <name val="Calibri"/>
      <family val="2"/>
      <scheme val="minor"/>
    </font>
    <font>
      <i/>
      <sz val="11"/>
      <color theme="1" tint="0.249977111117893"/>
      <name val="Calibri"/>
      <family val="2"/>
      <scheme val="minor"/>
    </font>
    <font>
      <i/>
      <sz val="11"/>
      <color theme="1"/>
      <name val="Calibri"/>
      <family val="2"/>
      <scheme val="minor"/>
    </font>
    <font>
      <sz val="11"/>
      <color rgb="FFFF0000"/>
      <name val="Calibri"/>
      <family val="2"/>
      <scheme val="minor"/>
    </font>
    <font>
      <vertAlign val="superscript"/>
      <sz val="11"/>
      <color theme="1" tint="0.249977111117893"/>
      <name val="Calibri"/>
      <family val="2"/>
      <scheme val="minor"/>
    </font>
    <font>
      <i/>
      <sz val="8"/>
      <color theme="1" tint="0.249977111117893"/>
      <name val="Calibri"/>
      <family val="2"/>
      <scheme val="minor"/>
    </font>
    <font>
      <sz val="8"/>
      <color theme="1" tint="0.249977111117893"/>
      <name val="Calibri"/>
      <family val="2"/>
      <scheme val="minor"/>
    </font>
    <font>
      <sz val="8"/>
      <color theme="1"/>
      <name val="Calibri"/>
      <family val="2"/>
      <scheme val="minor"/>
    </font>
    <font>
      <b/>
      <vertAlign val="superscript"/>
      <sz val="11"/>
      <color theme="1" tint="0.249977111117893"/>
      <name val="Calibri"/>
      <family val="2"/>
      <scheme val="minor"/>
    </font>
    <font>
      <sz val="10"/>
      <color theme="1"/>
      <name val="Roboto"/>
    </font>
  </fonts>
  <fills count="6">
    <fill>
      <patternFill patternType="none"/>
    </fill>
    <fill>
      <patternFill patternType="gray125"/>
    </fill>
    <fill>
      <patternFill patternType="solid">
        <fgColor theme="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right/>
      <top style="dashed">
        <color auto="1"/>
      </top>
      <bottom style="dashed">
        <color auto="1"/>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164" fontId="5" fillId="0" borderId="0" applyFont="0" applyFill="0" applyBorder="0" applyAlignment="0" applyProtection="0"/>
    <xf numFmtId="9" fontId="5" fillId="0" borderId="0" applyFont="0" applyFill="0" applyBorder="0" applyAlignment="0" applyProtection="0"/>
  </cellStyleXfs>
  <cellXfs count="112">
    <xf numFmtId="0" fontId="0" fillId="0" borderId="0" xfId="0"/>
    <xf numFmtId="0" fontId="1" fillId="2" borderId="0" xfId="0" applyFont="1" applyFill="1"/>
    <xf numFmtId="0" fontId="2" fillId="2" borderId="0" xfId="0" applyFont="1" applyFill="1"/>
    <xf numFmtId="0" fontId="3" fillId="0" borderId="0" xfId="0" applyFont="1"/>
    <xf numFmtId="0" fontId="2" fillId="0" borderId="0" xfId="0" applyFont="1"/>
    <xf numFmtId="0" fontId="4" fillId="2" borderId="0" xfId="0" applyFont="1" applyFill="1"/>
    <xf numFmtId="0" fontId="2" fillId="0" borderId="0" xfId="0" applyFont="1" applyAlignment="1">
      <alignment horizontal="left" indent="1"/>
    </xf>
    <xf numFmtId="0" fontId="6" fillId="0" borderId="0" xfId="0" applyFont="1"/>
    <xf numFmtId="0" fontId="6" fillId="4" borderId="1" xfId="0" applyFont="1" applyFill="1" applyBorder="1"/>
    <xf numFmtId="0" fontId="2" fillId="0" borderId="2" xfId="0" applyFont="1" applyBorder="1"/>
    <xf numFmtId="0" fontId="6" fillId="4" borderId="3" xfId="0" applyFont="1" applyFill="1" applyBorder="1"/>
    <xf numFmtId="0" fontId="7" fillId="0" borderId="0" xfId="0" applyFont="1"/>
    <xf numFmtId="0" fontId="8" fillId="0" borderId="0" xfId="0" applyFont="1"/>
    <xf numFmtId="0" fontId="4" fillId="2" borderId="0" xfId="0" quotePrefix="1" applyFont="1" applyFill="1"/>
    <xf numFmtId="165" fontId="7" fillId="0" borderId="0" xfId="2" applyNumberFormat="1" applyFont="1"/>
    <xf numFmtId="166" fontId="2" fillId="0" borderId="0" xfId="1" applyNumberFormat="1" applyFont="1"/>
    <xf numFmtId="166" fontId="6" fillId="4" borderId="3" xfId="1" applyNumberFormat="1" applyFont="1" applyFill="1" applyBorder="1"/>
    <xf numFmtId="166" fontId="2" fillId="0" borderId="2" xfId="1" applyNumberFormat="1" applyFont="1" applyBorder="1"/>
    <xf numFmtId="165" fontId="2" fillId="0" borderId="0" xfId="2" applyNumberFormat="1" applyFont="1"/>
    <xf numFmtId="165" fontId="2" fillId="0" borderId="2" xfId="2" applyNumberFormat="1" applyFont="1" applyBorder="1"/>
    <xf numFmtId="166" fontId="0" fillId="0" borderId="0" xfId="0" applyNumberFormat="1"/>
    <xf numFmtId="166" fontId="2" fillId="0" borderId="0" xfId="0" applyNumberFormat="1" applyFont="1"/>
    <xf numFmtId="166" fontId="6" fillId="4" borderId="1" xfId="1" applyNumberFormat="1" applyFont="1" applyFill="1" applyBorder="1"/>
    <xf numFmtId="166" fontId="6" fillId="0" borderId="0" xfId="1" applyNumberFormat="1" applyFont="1"/>
    <xf numFmtId="0" fontId="2" fillId="0" borderId="0" xfId="0" applyFont="1" applyAlignment="1">
      <alignment horizontal="right"/>
    </xf>
    <xf numFmtId="1" fontId="2" fillId="0" borderId="0" xfId="0" applyNumberFormat="1" applyFont="1" applyAlignment="1">
      <alignment horizontal="right"/>
    </xf>
    <xf numFmtId="1" fontId="2" fillId="0" borderId="2" xfId="0" applyNumberFormat="1" applyFont="1" applyBorder="1" applyAlignment="1">
      <alignment horizontal="right"/>
    </xf>
    <xf numFmtId="0" fontId="2" fillId="5" borderId="0" xfId="0" applyFont="1" applyFill="1"/>
    <xf numFmtId="0" fontId="3" fillId="5" borderId="0" xfId="0" applyFont="1" applyFill="1"/>
    <xf numFmtId="3" fontId="2" fillId="0" borderId="2" xfId="0" applyNumberFormat="1" applyFont="1" applyBorder="1" applyAlignment="1">
      <alignment horizontal="right"/>
    </xf>
    <xf numFmtId="3" fontId="0" fillId="0" borderId="0" xfId="0" applyNumberFormat="1"/>
    <xf numFmtId="167" fontId="2" fillId="0" borderId="0" xfId="0" applyNumberFormat="1" applyFont="1"/>
    <xf numFmtId="168" fontId="2" fillId="0" borderId="0" xfId="0" applyNumberFormat="1" applyFont="1"/>
    <xf numFmtId="166" fontId="2" fillId="0" borderId="0" xfId="1" applyNumberFormat="1" applyFont="1" applyFill="1"/>
    <xf numFmtId="165" fontId="2" fillId="5" borderId="2" xfId="2" applyNumberFormat="1" applyFont="1" applyFill="1" applyBorder="1"/>
    <xf numFmtId="43" fontId="2" fillId="0" borderId="0" xfId="0" applyNumberFormat="1" applyFont="1"/>
    <xf numFmtId="169" fontId="2" fillId="0" borderId="0" xfId="1" applyNumberFormat="1" applyFont="1"/>
    <xf numFmtId="0" fontId="6" fillId="3" borderId="2" xfId="0" applyFont="1" applyFill="1" applyBorder="1" applyAlignment="1">
      <alignment horizontal="right" vertical="center" wrapText="1"/>
    </xf>
    <xf numFmtId="0" fontId="6" fillId="3" borderId="2" xfId="0" applyFont="1" applyFill="1" applyBorder="1" applyAlignment="1">
      <alignment horizontal="right" vertical="center"/>
    </xf>
    <xf numFmtId="165" fontId="2" fillId="0" borderId="2" xfId="2" applyNumberFormat="1" applyFont="1" applyBorder="1" applyAlignment="1">
      <alignment horizontal="right"/>
    </xf>
    <xf numFmtId="0" fontId="0" fillId="0" borderId="0" xfId="0" applyAlignment="1">
      <alignment horizontal="right"/>
    </xf>
    <xf numFmtId="0" fontId="6" fillId="3" borderId="2" xfId="0" applyFont="1" applyFill="1" applyBorder="1" applyAlignment="1">
      <alignment horizontal="right"/>
    </xf>
    <xf numFmtId="0" fontId="2" fillId="3" borderId="2" xfId="0" applyFont="1" applyFill="1" applyBorder="1" applyAlignment="1">
      <alignment horizontal="right"/>
    </xf>
    <xf numFmtId="0" fontId="9" fillId="0" borderId="0" xfId="0" applyFont="1" applyAlignment="1">
      <alignment horizontal="right"/>
    </xf>
    <xf numFmtId="165" fontId="2" fillId="0" borderId="2" xfId="2" quotePrefix="1" applyNumberFormat="1" applyFont="1" applyBorder="1" applyAlignment="1">
      <alignment horizontal="right"/>
    </xf>
    <xf numFmtId="0" fontId="11" fillId="0" borderId="0" xfId="0" applyFont="1" applyAlignment="1">
      <alignment vertical="center" wrapText="1"/>
    </xf>
    <xf numFmtId="0" fontId="2" fillId="0" borderId="0" xfId="0" quotePrefix="1" applyFont="1" applyAlignment="1">
      <alignment horizontal="right"/>
    </xf>
    <xf numFmtId="166" fontId="2" fillId="5" borderId="0" xfId="1" applyNumberFormat="1" applyFont="1" applyFill="1"/>
    <xf numFmtId="166" fontId="2" fillId="5" borderId="0" xfId="0" applyNumberFormat="1" applyFont="1" applyFill="1"/>
    <xf numFmtId="1" fontId="2" fillId="0" borderId="0" xfId="0" applyNumberFormat="1" applyFont="1"/>
    <xf numFmtId="1" fontId="2" fillId="0" borderId="2" xfId="0" applyNumberFormat="1" applyFont="1" applyBorder="1"/>
    <xf numFmtId="165" fontId="2" fillId="0" borderId="0" xfId="0" applyNumberFormat="1" applyFont="1"/>
    <xf numFmtId="165" fontId="2" fillId="0" borderId="2" xfId="0" applyNumberFormat="1" applyFont="1" applyBorder="1" applyAlignment="1">
      <alignment horizontal="right"/>
    </xf>
    <xf numFmtId="165" fontId="7" fillId="5" borderId="0" xfId="2" applyNumberFormat="1" applyFont="1" applyFill="1"/>
    <xf numFmtId="43" fontId="2" fillId="5" borderId="0" xfId="0" applyNumberFormat="1" applyFont="1" applyFill="1"/>
    <xf numFmtId="0" fontId="6" fillId="5" borderId="0" xfId="0" applyFont="1" applyFill="1"/>
    <xf numFmtId="166" fontId="2" fillId="0" borderId="0" xfId="1" applyNumberFormat="1" applyFont="1" applyAlignment="1">
      <alignment horizontal="right"/>
    </xf>
    <xf numFmtId="0" fontId="13" fillId="0" borderId="5" xfId="0" applyFont="1" applyBorder="1"/>
    <xf numFmtId="0" fontId="13" fillId="0" borderId="0" xfId="0" applyFont="1"/>
    <xf numFmtId="1" fontId="2" fillId="5" borderId="2" xfId="0" applyNumberFormat="1" applyFont="1" applyFill="1" applyBorder="1" applyAlignment="1">
      <alignment horizontal="right"/>
    </xf>
    <xf numFmtId="166" fontId="6" fillId="0" borderId="0" xfId="0" applyNumberFormat="1" applyFont="1"/>
    <xf numFmtId="173" fontId="2" fillId="0" borderId="0" xfId="0" applyNumberFormat="1" applyFont="1"/>
    <xf numFmtId="169" fontId="6" fillId="4" borderId="1" xfId="1" applyNumberFormat="1" applyFont="1" applyFill="1" applyBorder="1"/>
    <xf numFmtId="169" fontId="6" fillId="0" borderId="0" xfId="1" applyNumberFormat="1" applyFont="1"/>
    <xf numFmtId="0" fontId="11" fillId="5" borderId="0" xfId="0" applyFont="1" applyFill="1" applyAlignment="1">
      <alignment vertical="center" wrapText="1"/>
    </xf>
    <xf numFmtId="171" fontId="0" fillId="0" borderId="0" xfId="0" applyNumberFormat="1"/>
    <xf numFmtId="2" fontId="13" fillId="0" borderId="0" xfId="0" applyNumberFormat="1" applyFont="1"/>
    <xf numFmtId="165" fontId="2" fillId="0" borderId="0" xfId="2" applyNumberFormat="1" applyFont="1" applyBorder="1" applyAlignment="1">
      <alignment horizontal="right"/>
    </xf>
    <xf numFmtId="169" fontId="2" fillId="0" borderId="0" xfId="0" applyNumberFormat="1" applyFont="1"/>
    <xf numFmtId="174" fontId="2" fillId="0" borderId="0" xfId="0" applyNumberFormat="1" applyFont="1"/>
    <xf numFmtId="0" fontId="0" fillId="0" borderId="3" xfId="0" applyBorder="1"/>
    <xf numFmtId="10" fontId="2" fillId="0" borderId="2" xfId="0" applyNumberFormat="1" applyFont="1" applyBorder="1" applyAlignment="1">
      <alignment horizontal="right"/>
    </xf>
    <xf numFmtId="1" fontId="0" fillId="0" borderId="2" xfId="0" applyNumberFormat="1" applyBorder="1"/>
    <xf numFmtId="175" fontId="2" fillId="0" borderId="0" xfId="0" applyNumberFormat="1" applyFont="1"/>
    <xf numFmtId="165" fontId="2" fillId="5" borderId="0" xfId="2" applyNumberFormat="1" applyFont="1" applyFill="1"/>
    <xf numFmtId="0" fontId="2" fillId="5" borderId="0" xfId="0" applyFont="1" applyFill="1" applyAlignment="1">
      <alignment horizontal="left" indent="1"/>
    </xf>
    <xf numFmtId="3" fontId="2" fillId="5" borderId="0" xfId="0" applyNumberFormat="1" applyFont="1" applyFill="1"/>
    <xf numFmtId="173" fontId="2" fillId="5" borderId="0" xfId="0" applyNumberFormat="1" applyFont="1" applyFill="1"/>
    <xf numFmtId="0" fontId="6" fillId="3" borderId="2" xfId="0" applyFont="1" applyFill="1" applyBorder="1" applyAlignment="1">
      <alignment horizontal="center" vertical="center" wrapText="1"/>
    </xf>
    <xf numFmtId="172" fontId="2" fillId="5" borderId="0" xfId="0" applyNumberFormat="1" applyFont="1" applyFill="1"/>
    <xf numFmtId="170" fontId="2" fillId="0" borderId="0" xfId="0" applyNumberFormat="1" applyFont="1"/>
    <xf numFmtId="176" fontId="2" fillId="0" borderId="0" xfId="0" applyNumberFormat="1" applyFont="1"/>
    <xf numFmtId="177" fontId="2" fillId="0" borderId="0" xfId="0" applyNumberFormat="1" applyFont="1"/>
    <xf numFmtId="10" fontId="2" fillId="0" borderId="0" xfId="2" applyNumberFormat="1" applyFont="1" applyAlignment="1">
      <alignment horizontal="right"/>
    </xf>
    <xf numFmtId="165" fontId="2" fillId="5" borderId="2" xfId="2" quotePrefix="1" applyNumberFormat="1" applyFont="1" applyFill="1" applyBorder="1" applyAlignment="1">
      <alignment horizontal="right"/>
    </xf>
    <xf numFmtId="0" fontId="6" fillId="3" borderId="2" xfId="0" applyFont="1" applyFill="1" applyBorder="1" applyAlignment="1">
      <alignment horizontal="right" vertical="top" wrapText="1"/>
    </xf>
    <xf numFmtId="49" fontId="2" fillId="0" borderId="2" xfId="1" quotePrefix="1" applyNumberFormat="1" applyFont="1" applyBorder="1" applyAlignment="1">
      <alignment horizontal="right"/>
    </xf>
    <xf numFmtId="49" fontId="2" fillId="0" borderId="2" xfId="1" applyNumberFormat="1" applyFont="1" applyBorder="1" applyAlignment="1">
      <alignment horizontal="right"/>
    </xf>
    <xf numFmtId="0" fontId="2" fillId="0" borderId="0" xfId="0" applyFont="1" applyAlignment="1">
      <alignment horizontal="right" vertical="top"/>
    </xf>
    <xf numFmtId="0" fontId="0" fillId="0" borderId="0" xfId="0" applyAlignment="1">
      <alignment horizontal="right" vertical="top"/>
    </xf>
    <xf numFmtId="0" fontId="12" fillId="5" borderId="0" xfId="0" applyFont="1" applyFill="1" applyAlignment="1">
      <alignment horizontal="left" vertical="center" wrapText="1"/>
    </xf>
    <xf numFmtId="165" fontId="2" fillId="0" borderId="0" xfId="2" applyNumberFormat="1" applyFont="1" applyAlignment="1">
      <alignment horizontal="right"/>
    </xf>
    <xf numFmtId="3" fontId="2" fillId="0" borderId="0" xfId="0" applyNumberFormat="1" applyFont="1" applyAlignment="1">
      <alignment horizontal="right"/>
    </xf>
    <xf numFmtId="0" fontId="12" fillId="5" borderId="0" xfId="0" applyFont="1" applyFill="1" applyAlignment="1">
      <alignment vertical="center" wrapText="1"/>
    </xf>
    <xf numFmtId="0" fontId="15" fillId="0" borderId="0" xfId="0" applyFont="1"/>
    <xf numFmtId="0" fontId="15" fillId="5" borderId="0" xfId="0" applyFont="1" applyFill="1"/>
    <xf numFmtId="165" fontId="2" fillId="0" borderId="2" xfId="2" applyNumberFormat="1" applyFont="1" applyFill="1" applyBorder="1"/>
    <xf numFmtId="166" fontId="6" fillId="0" borderId="0" xfId="1" applyNumberFormat="1" applyFont="1" applyFill="1" applyBorder="1"/>
    <xf numFmtId="1" fontId="0" fillId="0" borderId="0" xfId="0" applyNumberFormat="1"/>
    <xf numFmtId="169" fontId="2" fillId="5" borderId="0" xfId="1" applyNumberFormat="1" applyFont="1" applyFill="1"/>
    <xf numFmtId="10" fontId="7" fillId="0" borderId="0" xfId="2" applyNumberFormat="1" applyFont="1"/>
    <xf numFmtId="0" fontId="6" fillId="0" borderId="4" xfId="0" applyFont="1" applyBorder="1" applyAlignment="1">
      <alignment horizontal="center" wrapText="1"/>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2" xfId="0" applyFont="1" applyBorder="1" applyAlignment="1">
      <alignment horizontal="center" wrapText="1"/>
    </xf>
    <xf numFmtId="0" fontId="6" fillId="0" borderId="8" xfId="0" applyFont="1" applyBorder="1" applyAlignment="1">
      <alignment horizontal="center" wrapText="1"/>
    </xf>
    <xf numFmtId="0" fontId="12" fillId="5" borderId="0" xfId="0" applyFont="1" applyFill="1" applyAlignment="1">
      <alignment horizontal="left" vertical="center" wrapText="1"/>
    </xf>
    <xf numFmtId="0" fontId="13" fillId="0" borderId="5" xfId="0" applyFont="1" applyBorder="1" applyAlignment="1">
      <alignment horizontal="center" wrapText="1"/>
    </xf>
    <xf numFmtId="0" fontId="13" fillId="0" borderId="0" xfId="0" applyFont="1" applyAlignment="1">
      <alignment horizontal="center" wrapText="1"/>
    </xf>
    <xf numFmtId="0" fontId="13" fillId="5" borderId="5" xfId="0" applyFont="1" applyFill="1" applyBorder="1" applyAlignment="1">
      <alignment horizontal="center" wrapText="1"/>
    </xf>
    <xf numFmtId="0" fontId="13" fillId="5" borderId="0" xfId="0" applyFont="1" applyFill="1" applyAlignment="1">
      <alignment horizontal="center" wrapText="1"/>
    </xf>
  </cellXfs>
  <cellStyles count="3">
    <cellStyle name="Millares" xfId="1" builtinId="3"/>
    <cellStyle name="Normal" xfId="0" builtinId="0"/>
    <cellStyle name="Porcentaje" xfId="2" builtinId="5"/>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xdr:row>
      <xdr:rowOff>85725</xdr:rowOff>
    </xdr:from>
    <xdr:to>
      <xdr:col>1</xdr:col>
      <xdr:colOff>1629821</xdr:colOff>
      <xdr:row>6</xdr:row>
      <xdr:rowOff>136725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47650" y="847725"/>
          <a:ext cx="1629821" cy="432000"/>
        </a:xfrm>
        <a:prstGeom prst="rect">
          <a:avLst/>
        </a:prstGeom>
      </xdr:spPr>
    </xdr:pic>
    <xdr:clientData/>
  </xdr:twoCellAnchor>
  <xdr:twoCellAnchor editAs="oneCell">
    <xdr:from>
      <xdr:col>1</xdr:col>
      <xdr:colOff>0</xdr:colOff>
      <xdr:row>75</xdr:row>
      <xdr:rowOff>38100</xdr:rowOff>
    </xdr:from>
    <xdr:to>
      <xdr:col>1</xdr:col>
      <xdr:colOff>1931973</xdr:colOff>
      <xdr:row>77</xdr:row>
      <xdr:rowOff>114302</xdr:rowOff>
    </xdr:to>
    <xdr:pic>
      <xdr:nvPicPr>
        <xdr:cNvPr id="4" name="Imagen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7650" y="13820775"/>
          <a:ext cx="1931973" cy="457200"/>
        </a:xfrm>
        <a:prstGeom prst="rect">
          <a:avLst/>
        </a:prstGeom>
      </xdr:spPr>
    </xdr:pic>
    <xdr:clientData/>
  </xdr:twoCellAnchor>
  <xdr:twoCellAnchor editAs="oneCell">
    <xdr:from>
      <xdr:col>1</xdr:col>
      <xdr:colOff>103959</xdr:colOff>
      <xdr:row>39</xdr:row>
      <xdr:rowOff>104045</xdr:rowOff>
    </xdr:from>
    <xdr:to>
      <xdr:col>1</xdr:col>
      <xdr:colOff>1778527</xdr:colOff>
      <xdr:row>42</xdr:row>
      <xdr:rowOff>169871</xdr:rowOff>
    </xdr:to>
    <xdr:pic>
      <xdr:nvPicPr>
        <xdr:cNvPr id="6" name="Imagen 5" descr="Presentación de PowerPoint">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3845" y="7464272"/>
          <a:ext cx="1674568" cy="62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7938</xdr:colOff>
      <xdr:row>3</xdr:row>
      <xdr:rowOff>114300</xdr:rowOff>
    </xdr:from>
    <xdr:to>
      <xdr:col>1</xdr:col>
      <xdr:colOff>1637759</xdr:colOff>
      <xdr:row>5</xdr:row>
      <xdr:rowOff>165300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34938" y="677863"/>
          <a:ext cx="1629821" cy="416125"/>
        </a:xfrm>
        <a:prstGeom prst="rect">
          <a:avLst/>
        </a:prstGeom>
      </xdr:spPr>
    </xdr:pic>
    <xdr:clientData/>
  </xdr:twoCellAnchor>
  <xdr:twoCellAnchor editAs="oneCell">
    <xdr:from>
      <xdr:col>1</xdr:col>
      <xdr:colOff>0</xdr:colOff>
      <xdr:row>61</xdr:row>
      <xdr:rowOff>85725</xdr:rowOff>
    </xdr:from>
    <xdr:to>
      <xdr:col>1</xdr:col>
      <xdr:colOff>1931973</xdr:colOff>
      <xdr:row>63</xdr:row>
      <xdr:rowOff>161926</xdr:rowOff>
    </xdr:to>
    <xdr:pic>
      <xdr:nvPicPr>
        <xdr:cNvPr id="4" name="Imagen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3417" y="11558058"/>
          <a:ext cx="1931973" cy="457200"/>
        </a:xfrm>
        <a:prstGeom prst="rect">
          <a:avLst/>
        </a:prstGeom>
      </xdr:spPr>
    </xdr:pic>
    <xdr:clientData/>
  </xdr:twoCellAnchor>
  <xdr:twoCellAnchor editAs="oneCell">
    <xdr:from>
      <xdr:col>1</xdr:col>
      <xdr:colOff>54429</xdr:colOff>
      <xdr:row>31</xdr:row>
      <xdr:rowOff>108857</xdr:rowOff>
    </xdr:from>
    <xdr:to>
      <xdr:col>1</xdr:col>
      <xdr:colOff>1728997</xdr:colOff>
      <xdr:row>35</xdr:row>
      <xdr:rowOff>5749</xdr:rowOff>
    </xdr:to>
    <xdr:pic>
      <xdr:nvPicPr>
        <xdr:cNvPr id="6" name="Imagen 5" descr="Presentación de PowerPoint">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6893" y="5864678"/>
          <a:ext cx="1674568" cy="658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4</xdr:row>
      <xdr:rowOff>114300</xdr:rowOff>
    </xdr:from>
    <xdr:to>
      <xdr:col>1</xdr:col>
      <xdr:colOff>1629821</xdr:colOff>
      <xdr:row>6</xdr:row>
      <xdr:rowOff>165300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30629" y="876300"/>
          <a:ext cx="1629821" cy="421114"/>
        </a:xfrm>
        <a:prstGeom prst="rect">
          <a:avLst/>
        </a:prstGeom>
      </xdr:spPr>
    </xdr:pic>
    <xdr:clientData/>
  </xdr:twoCellAnchor>
  <xdr:twoCellAnchor editAs="oneCell">
    <xdr:from>
      <xdr:col>1</xdr:col>
      <xdr:colOff>0</xdr:colOff>
      <xdr:row>43</xdr:row>
      <xdr:rowOff>76200</xdr:rowOff>
    </xdr:from>
    <xdr:to>
      <xdr:col>1</xdr:col>
      <xdr:colOff>1931973</xdr:colOff>
      <xdr:row>45</xdr:row>
      <xdr:rowOff>152399</xdr:rowOff>
    </xdr:to>
    <xdr:pic>
      <xdr:nvPicPr>
        <xdr:cNvPr id="4" name="Imagen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7650" y="8496300"/>
          <a:ext cx="1931973" cy="457200"/>
        </a:xfrm>
        <a:prstGeom prst="rect">
          <a:avLst/>
        </a:prstGeom>
      </xdr:spPr>
    </xdr:pic>
    <xdr:clientData/>
  </xdr:twoCellAnchor>
  <xdr:twoCellAnchor editAs="oneCell">
    <xdr:from>
      <xdr:col>1</xdr:col>
      <xdr:colOff>27215</xdr:colOff>
      <xdr:row>23</xdr:row>
      <xdr:rowOff>81642</xdr:rowOff>
    </xdr:from>
    <xdr:to>
      <xdr:col>1</xdr:col>
      <xdr:colOff>1701783</xdr:colOff>
      <xdr:row>26</xdr:row>
      <xdr:rowOff>169034</xdr:rowOff>
    </xdr:to>
    <xdr:pic>
      <xdr:nvPicPr>
        <xdr:cNvPr id="6" name="Imagen 5" descr="Presentación de PowerPoint">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9679" y="4626428"/>
          <a:ext cx="1674568" cy="658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InRetail">
      <a:dk1>
        <a:sysClr val="windowText" lastClr="000000"/>
      </a:dk1>
      <a:lt1>
        <a:sysClr val="window" lastClr="FFFFFF"/>
      </a:lt1>
      <a:dk2>
        <a:srgbClr val="1F497D"/>
      </a:dk2>
      <a:lt2>
        <a:srgbClr val="E7E6E6"/>
      </a:lt2>
      <a:accent1>
        <a:srgbClr val="0098C3"/>
      </a:accent1>
      <a:accent2>
        <a:srgbClr val="CECFCB"/>
      </a:accent2>
      <a:accent3>
        <a:srgbClr val="646767"/>
      </a:accent3>
      <a:accent4>
        <a:srgbClr val="00B57E"/>
      </a:accent4>
      <a:accent5>
        <a:srgbClr val="FDC82F"/>
      </a:accent5>
      <a:accent6>
        <a:srgbClr val="F26700"/>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3"/>
  <sheetViews>
    <sheetView showGridLines="0" tabSelected="1" zoomScale="70" zoomScaleNormal="70" workbookViewId="0"/>
  </sheetViews>
  <sheetFormatPr baseColWidth="10" defaultColWidth="11.453125" defaultRowHeight="14.5"/>
  <cols>
    <col min="1" max="1" width="2" style="4" customWidth="1"/>
    <col min="2" max="2" width="54.54296875" style="4" bestFit="1" customWidth="1"/>
    <col min="3" max="3" width="56.26953125" style="4" bestFit="1" customWidth="1"/>
    <col min="4" max="5" width="22.1796875" style="4" bestFit="1" customWidth="1"/>
    <col min="6" max="6" width="12.54296875" style="4" bestFit="1" customWidth="1"/>
    <col min="7" max="7" width="13.1796875" style="4" bestFit="1" customWidth="1"/>
    <col min="8" max="8" width="11.453125" style="4"/>
    <col min="9" max="9" width="14.1796875" style="4" customWidth="1"/>
    <col min="10" max="16384" width="11.453125" style="4"/>
  </cols>
  <sheetData>
    <row r="1" spans="2:8" s="2" customFormat="1" ht="9" customHeight="1"/>
    <row r="2" spans="2:8" s="2" customFormat="1" ht="21">
      <c r="B2" s="5" t="s">
        <v>79</v>
      </c>
      <c r="C2" s="5"/>
    </row>
    <row r="3" spans="2:8" s="2" customFormat="1">
      <c r="B3" s="1" t="s">
        <v>0</v>
      </c>
      <c r="C3" s="1"/>
    </row>
    <row r="8" spans="2:8" ht="18.5">
      <c r="B8" s="3" t="s">
        <v>33</v>
      </c>
      <c r="C8" s="3"/>
    </row>
    <row r="9" spans="2:8">
      <c r="B9" s="4" t="s">
        <v>261</v>
      </c>
      <c r="C9" s="27"/>
    </row>
    <row r="10" spans="2:8" ht="18.5">
      <c r="B10" s="3" t="s">
        <v>34</v>
      </c>
    </row>
    <row r="11" spans="2:8">
      <c r="B11" s="4" t="s">
        <v>262</v>
      </c>
    </row>
    <row r="13" spans="2:8" s="24" customFormat="1" ht="60" customHeight="1">
      <c r="B13" s="42"/>
      <c r="C13" s="42"/>
      <c r="D13" s="37" t="s">
        <v>265</v>
      </c>
      <c r="E13" s="37" t="s">
        <v>247</v>
      </c>
      <c r="F13" s="43"/>
    </row>
    <row r="14" spans="2:8" ht="6" customHeight="1">
      <c r="B14" s="7"/>
      <c r="C14" s="7"/>
    </row>
    <row r="15" spans="2:8">
      <c r="B15" s="7" t="s">
        <v>1</v>
      </c>
      <c r="C15" s="7" t="s">
        <v>133</v>
      </c>
    </row>
    <row r="16" spans="2:8">
      <c r="B16" s="6" t="s">
        <v>2</v>
      </c>
      <c r="C16" s="6" t="s">
        <v>19</v>
      </c>
      <c r="D16" s="36">
        <v>1134.8265175859613</v>
      </c>
      <c r="E16" s="36">
        <v>1480.8243012300325</v>
      </c>
      <c r="F16" s="21"/>
      <c r="G16" s="68"/>
      <c r="H16" s="31"/>
    </row>
    <row r="17" spans="2:8">
      <c r="B17" s="6" t="s">
        <v>3</v>
      </c>
      <c r="C17" s="6" t="s">
        <v>20</v>
      </c>
      <c r="D17" s="36">
        <v>417.67053021999999</v>
      </c>
      <c r="E17" s="36">
        <v>422.07242233000005</v>
      </c>
      <c r="F17" s="21"/>
      <c r="G17" s="68"/>
    </row>
    <row r="18" spans="2:8">
      <c r="B18" s="6" t="s">
        <v>4</v>
      </c>
      <c r="C18" s="6" t="s">
        <v>21</v>
      </c>
      <c r="D18" s="36">
        <v>2863.72279114</v>
      </c>
      <c r="E18" s="36">
        <v>2679.0384343199999</v>
      </c>
      <c r="F18" s="21"/>
      <c r="G18" s="68"/>
    </row>
    <row r="19" spans="2:8">
      <c r="B19" s="6" t="s">
        <v>5</v>
      </c>
      <c r="C19" s="6" t="s">
        <v>22</v>
      </c>
      <c r="D19" s="36">
        <v>1198.3941568911232</v>
      </c>
      <c r="E19" s="36">
        <v>1195.2161373259351</v>
      </c>
      <c r="F19" s="21"/>
      <c r="G19" s="35"/>
    </row>
    <row r="20" spans="2:8">
      <c r="B20" s="6" t="s">
        <v>6</v>
      </c>
      <c r="C20" s="6" t="s">
        <v>23</v>
      </c>
      <c r="D20" s="36">
        <v>6167.2434137070068</v>
      </c>
      <c r="E20" s="36">
        <v>6175.8881323225005</v>
      </c>
      <c r="F20" s="21"/>
      <c r="G20" s="21"/>
    </row>
    <row r="21" spans="2:8">
      <c r="B21" s="6" t="s">
        <v>157</v>
      </c>
      <c r="C21" s="6" t="s">
        <v>156</v>
      </c>
      <c r="D21" s="36">
        <v>2176.2733399959998</v>
      </c>
      <c r="E21" s="36">
        <v>2102.2575999659998</v>
      </c>
      <c r="F21" s="21"/>
      <c r="G21" s="21"/>
    </row>
    <row r="22" spans="2:8">
      <c r="B22" s="6" t="s">
        <v>7</v>
      </c>
      <c r="C22" s="6" t="s">
        <v>24</v>
      </c>
      <c r="D22" s="36">
        <v>4680.1415017703284</v>
      </c>
      <c r="E22" s="36">
        <v>4604.34667357334</v>
      </c>
      <c r="F22" s="21"/>
      <c r="G22" s="21"/>
    </row>
    <row r="23" spans="2:8">
      <c r="B23" s="6" t="s">
        <v>8</v>
      </c>
      <c r="C23" s="6" t="s">
        <v>25</v>
      </c>
      <c r="D23" s="36">
        <v>3808.8427219186897</v>
      </c>
      <c r="E23" s="36">
        <v>3822.8063675450676</v>
      </c>
      <c r="F23" s="21"/>
      <c r="G23" s="68"/>
    </row>
    <row r="24" spans="2:8">
      <c r="B24" s="6" t="s">
        <v>9</v>
      </c>
      <c r="C24" s="6" t="s">
        <v>26</v>
      </c>
      <c r="D24" s="36">
        <v>1088.3728981702006</v>
      </c>
      <c r="E24" s="36">
        <v>816.03228882720214</v>
      </c>
      <c r="F24" s="21"/>
      <c r="G24" s="21"/>
    </row>
    <row r="25" spans="2:8" s="7" customFormat="1">
      <c r="B25" s="8" t="s">
        <v>10</v>
      </c>
      <c r="C25" s="8" t="s">
        <v>131</v>
      </c>
      <c r="D25" s="62">
        <v>23535.487871399317</v>
      </c>
      <c r="E25" s="62">
        <v>23298.482357440076</v>
      </c>
      <c r="F25" s="21"/>
      <c r="G25" s="21"/>
      <c r="H25" s="21"/>
    </row>
    <row r="26" spans="2:8" s="7" customFormat="1" ht="6" customHeight="1">
      <c r="D26" s="63"/>
      <c r="E26" s="63"/>
      <c r="F26" s="21"/>
    </row>
    <row r="27" spans="2:8" s="7" customFormat="1">
      <c r="B27" s="7" t="s">
        <v>11</v>
      </c>
      <c r="C27" s="7" t="s">
        <v>134</v>
      </c>
      <c r="D27" s="63"/>
      <c r="E27" s="63"/>
      <c r="F27" s="69"/>
      <c r="G27" s="60"/>
    </row>
    <row r="28" spans="2:8">
      <c r="B28" s="6" t="s">
        <v>12</v>
      </c>
      <c r="C28" s="6" t="s">
        <v>27</v>
      </c>
      <c r="D28" s="36">
        <v>783.20521193000002</v>
      </c>
      <c r="E28" s="36">
        <v>377.18069672939998</v>
      </c>
      <c r="F28" s="21"/>
      <c r="G28" s="21"/>
    </row>
    <row r="29" spans="2:8">
      <c r="B29" s="6" t="s">
        <v>13</v>
      </c>
      <c r="C29" s="6" t="s">
        <v>28</v>
      </c>
      <c r="D29" s="36">
        <v>5803.1422404954956</v>
      </c>
      <c r="E29" s="36">
        <v>6144.8885977630107</v>
      </c>
      <c r="F29" s="21"/>
      <c r="G29" s="21"/>
      <c r="H29" s="35"/>
    </row>
    <row r="30" spans="2:8">
      <c r="B30" s="6" t="s">
        <v>14</v>
      </c>
      <c r="C30" s="6" t="s">
        <v>29</v>
      </c>
      <c r="D30" s="36">
        <v>6602.6628325699994</v>
      </c>
      <c r="E30" s="36">
        <v>6635.740919250391</v>
      </c>
      <c r="F30" s="21"/>
      <c r="G30" s="21"/>
    </row>
    <row r="31" spans="2:8">
      <c r="B31" s="6" t="s">
        <v>15</v>
      </c>
      <c r="C31" s="6" t="s">
        <v>30</v>
      </c>
      <c r="D31" s="36">
        <v>3490.3488451507392</v>
      </c>
      <c r="E31" s="36">
        <v>3353.1236635390633</v>
      </c>
      <c r="F31" s="21"/>
      <c r="G31" s="21"/>
      <c r="H31" s="68"/>
    </row>
    <row r="32" spans="2:8" s="7" customFormat="1">
      <c r="B32" s="8" t="s">
        <v>16</v>
      </c>
      <c r="C32" s="8" t="s">
        <v>135</v>
      </c>
      <c r="D32" s="62">
        <v>16679.359469816241</v>
      </c>
      <c r="E32" s="62">
        <v>16510.933877281866</v>
      </c>
      <c r="F32" s="21"/>
      <c r="G32" s="21"/>
      <c r="H32" s="4"/>
    </row>
    <row r="33" spans="2:8" ht="6" customHeight="1">
      <c r="D33" s="36"/>
      <c r="E33" s="36"/>
      <c r="F33" s="21"/>
    </row>
    <row r="34" spans="2:8" ht="12.75" hidden="1" customHeight="1">
      <c r="B34" s="4" t="s">
        <v>17</v>
      </c>
      <c r="C34" s="4" t="s">
        <v>31</v>
      </c>
      <c r="D34" s="36"/>
      <c r="E34" s="36"/>
      <c r="F34" s="21"/>
    </row>
    <row r="35" spans="2:8" s="7" customFormat="1">
      <c r="B35" s="8" t="s">
        <v>153</v>
      </c>
      <c r="C35" s="8" t="s">
        <v>154</v>
      </c>
      <c r="D35" s="62">
        <v>6855.9023648951616</v>
      </c>
      <c r="E35" s="62">
        <v>6787.5469999999996</v>
      </c>
      <c r="F35" s="21"/>
      <c r="G35" s="21"/>
      <c r="H35" s="4"/>
    </row>
    <row r="36" spans="2:8" ht="6" customHeight="1">
      <c r="D36" s="36"/>
      <c r="E36" s="36"/>
      <c r="F36" s="21"/>
    </row>
    <row r="37" spans="2:8" s="7" customFormat="1">
      <c r="B37" s="8" t="s">
        <v>18</v>
      </c>
      <c r="C37" s="8" t="s">
        <v>132</v>
      </c>
      <c r="D37" s="62">
        <v>23535.487883940979</v>
      </c>
      <c r="E37" s="62">
        <v>23298.482008329542</v>
      </c>
      <c r="F37" s="21"/>
      <c r="G37" s="21"/>
      <c r="H37" s="4"/>
    </row>
    <row r="38" spans="2:8">
      <c r="D38" s="82"/>
      <c r="E38" s="82"/>
    </row>
    <row r="39" spans="2:8" s="2" customFormat="1"/>
    <row r="41" spans="2:8">
      <c r="D41" s="21"/>
      <c r="E41" s="21"/>
    </row>
    <row r="42" spans="2:8">
      <c r="C42"/>
    </row>
    <row r="44" spans="2:8" ht="18.5">
      <c r="B44" s="3" t="s">
        <v>250</v>
      </c>
    </row>
    <row r="45" spans="2:8">
      <c r="B45" s="4" t="s">
        <v>261</v>
      </c>
    </row>
    <row r="46" spans="2:8" ht="18.5">
      <c r="B46" s="3" t="s">
        <v>251</v>
      </c>
    </row>
    <row r="47" spans="2:8">
      <c r="B47" s="4" t="s">
        <v>262</v>
      </c>
    </row>
    <row r="48" spans="2:8">
      <c r="D48"/>
      <c r="E48"/>
    </row>
    <row r="49" spans="1:10" s="24" customFormat="1" ht="60" customHeight="1">
      <c r="B49" s="42"/>
      <c r="C49" s="42"/>
      <c r="D49" s="37" t="s">
        <v>265</v>
      </c>
      <c r="E49" s="37" t="s">
        <v>247</v>
      </c>
    </row>
    <row r="50" spans="1:10" ht="6" customHeight="1">
      <c r="B50" s="7"/>
      <c r="C50" s="7"/>
    </row>
    <row r="51" spans="1:10">
      <c r="B51" s="7" t="s">
        <v>1</v>
      </c>
      <c r="C51" s="7" t="s">
        <v>133</v>
      </c>
    </row>
    <row r="52" spans="1:10">
      <c r="A52" s="94"/>
      <c r="B52" s="6" t="s">
        <v>2</v>
      </c>
      <c r="C52" s="6" t="s">
        <v>19</v>
      </c>
      <c r="D52" s="15">
        <v>853.68799999999999</v>
      </c>
      <c r="E52" s="15">
        <v>1261.732</v>
      </c>
      <c r="F52" s="21"/>
    </row>
    <row r="53" spans="1:10">
      <c r="A53" s="94"/>
      <c r="B53" s="6" t="s">
        <v>3</v>
      </c>
      <c r="C53" s="6" t="s">
        <v>20</v>
      </c>
      <c r="D53" s="56" t="s">
        <v>160</v>
      </c>
      <c r="E53" s="56">
        <v>49.856000000000002</v>
      </c>
      <c r="F53" s="21"/>
      <c r="G53" s="27"/>
      <c r="H53" s="27"/>
      <c r="I53" s="27"/>
      <c r="J53" s="27"/>
    </row>
    <row r="54" spans="1:10">
      <c r="A54" s="94"/>
      <c r="B54" s="6" t="s">
        <v>5</v>
      </c>
      <c r="C54" s="6" t="s">
        <v>22</v>
      </c>
      <c r="D54" s="36">
        <v>3810.5050000000001</v>
      </c>
      <c r="E54" s="36">
        <v>3565.7340000000004</v>
      </c>
      <c r="F54" s="32"/>
      <c r="G54" s="54"/>
      <c r="H54" s="54"/>
      <c r="I54" s="54"/>
      <c r="J54" s="27"/>
    </row>
    <row r="55" spans="1:10">
      <c r="A55" s="94"/>
      <c r="B55" s="75" t="s">
        <v>142</v>
      </c>
      <c r="C55" s="75" t="s">
        <v>143</v>
      </c>
      <c r="D55" s="47">
        <v>170.88900000000001</v>
      </c>
      <c r="E55" s="47">
        <v>94.938999999999993</v>
      </c>
      <c r="F55" s="32"/>
      <c r="G55" s="76"/>
      <c r="H55" s="54"/>
      <c r="I55" s="54"/>
      <c r="J55" s="27"/>
    </row>
    <row r="56" spans="1:10">
      <c r="A56" s="94"/>
      <c r="B56" s="6" t="s">
        <v>6</v>
      </c>
      <c r="C56" s="6" t="s">
        <v>23</v>
      </c>
      <c r="D56" s="15">
        <v>5512.0420000000004</v>
      </c>
      <c r="E56" s="15">
        <v>5518.4530000000004</v>
      </c>
      <c r="F56" s="21"/>
      <c r="G56" s="61"/>
      <c r="H56" s="27"/>
      <c r="I56" s="27"/>
      <c r="J56" s="27"/>
    </row>
    <row r="57" spans="1:10">
      <c r="A57" s="94"/>
      <c r="B57" s="6" t="s">
        <v>157</v>
      </c>
      <c r="C57" s="6" t="s">
        <v>156</v>
      </c>
      <c r="D57" s="15">
        <v>2408.2820000000002</v>
      </c>
      <c r="E57" s="15">
        <v>2307.8290000000002</v>
      </c>
      <c r="F57" s="21"/>
      <c r="G57" s="77"/>
      <c r="H57" s="27"/>
      <c r="I57" s="27"/>
      <c r="J57" s="27"/>
    </row>
    <row r="58" spans="1:10">
      <c r="A58" s="94"/>
      <c r="B58" s="6" t="s">
        <v>7</v>
      </c>
      <c r="C58" s="6" t="s">
        <v>24</v>
      </c>
      <c r="D58" s="15">
        <v>236.35400000000001</v>
      </c>
      <c r="E58" s="15">
        <v>215.869</v>
      </c>
      <c r="F58" s="21"/>
      <c r="G58" s="27"/>
      <c r="H58" s="27"/>
      <c r="I58" s="27"/>
      <c r="J58" s="27"/>
    </row>
    <row r="59" spans="1:10">
      <c r="A59" s="94"/>
      <c r="B59" s="6" t="s">
        <v>8</v>
      </c>
      <c r="C59" s="6" t="s">
        <v>25</v>
      </c>
      <c r="D59" s="47">
        <v>3768.7840000000001</v>
      </c>
      <c r="E59" s="47">
        <v>3782.9789999999998</v>
      </c>
      <c r="F59" s="21"/>
      <c r="G59" s="48"/>
      <c r="H59" s="27"/>
      <c r="I59" s="27"/>
      <c r="J59" s="27"/>
    </row>
    <row r="60" spans="1:10">
      <c r="A60" s="95"/>
      <c r="B60" s="6" t="s">
        <v>9</v>
      </c>
      <c r="C60" s="6" t="s">
        <v>26</v>
      </c>
      <c r="D60" s="99">
        <v>748.45600000000195</v>
      </c>
      <c r="E60" s="47">
        <v>714.04399999999805</v>
      </c>
      <c r="F60" s="21"/>
      <c r="G60" s="79"/>
      <c r="H60" s="54"/>
      <c r="I60" s="27"/>
      <c r="J60" s="27"/>
    </row>
    <row r="61" spans="1:10" s="7" customFormat="1">
      <c r="A61" s="94"/>
      <c r="B61" s="8" t="s">
        <v>10</v>
      </c>
      <c r="C61" s="8" t="s">
        <v>131</v>
      </c>
      <c r="D61" s="22">
        <v>17509</v>
      </c>
      <c r="E61" s="22">
        <v>17511.434999999998</v>
      </c>
      <c r="F61" s="21"/>
      <c r="G61" s="21"/>
      <c r="H61" s="55"/>
      <c r="I61" s="55"/>
      <c r="J61" s="55"/>
    </row>
    <row r="62" spans="1:10" s="7" customFormat="1" ht="6" customHeight="1">
      <c r="A62" s="94"/>
      <c r="D62" s="23"/>
      <c r="E62" s="23"/>
      <c r="F62" s="21"/>
      <c r="H62" s="55"/>
      <c r="I62" s="55"/>
      <c r="J62" s="55"/>
    </row>
    <row r="63" spans="1:10" s="7" customFormat="1">
      <c r="A63" s="94"/>
      <c r="B63" s="7" t="s">
        <v>11</v>
      </c>
      <c r="C63" s="7" t="s">
        <v>32</v>
      </c>
      <c r="D63" s="23"/>
      <c r="E63" s="23"/>
      <c r="F63" s="21"/>
      <c r="G63" s="60"/>
    </row>
    <row r="64" spans="1:10">
      <c r="A64" s="94"/>
      <c r="B64" s="6" t="s">
        <v>12</v>
      </c>
      <c r="C64" s="6" t="s">
        <v>27</v>
      </c>
      <c r="D64" s="15">
        <v>748.13599999999997</v>
      </c>
      <c r="E64" s="15">
        <v>359.197</v>
      </c>
      <c r="F64" s="21"/>
    </row>
    <row r="65" spans="1:7">
      <c r="A65" s="94"/>
      <c r="B65" s="6" t="s">
        <v>13</v>
      </c>
      <c r="C65" s="6" t="s">
        <v>28</v>
      </c>
      <c r="D65" s="15">
        <v>5633.6280000000006</v>
      </c>
      <c r="E65" s="15">
        <v>5940.884</v>
      </c>
      <c r="F65" s="21"/>
      <c r="G65" s="61"/>
    </row>
    <row r="66" spans="1:7">
      <c r="A66" s="95"/>
      <c r="B66" s="6" t="s">
        <v>14</v>
      </c>
      <c r="C66" s="6" t="s">
        <v>29</v>
      </c>
      <c r="D66" s="15">
        <v>4431.5159999999996</v>
      </c>
      <c r="E66" s="15">
        <v>4461.857</v>
      </c>
      <c r="F66" s="21"/>
      <c r="G66" s="21"/>
    </row>
    <row r="67" spans="1:7">
      <c r="A67" s="94"/>
      <c r="B67" s="6" t="s">
        <v>15</v>
      </c>
      <c r="C67" s="6" t="s">
        <v>30</v>
      </c>
      <c r="D67" s="15">
        <v>2964.9049999999993</v>
      </c>
      <c r="E67" s="15">
        <v>2826.2939999999999</v>
      </c>
      <c r="F67" s="21"/>
      <c r="G67" s="61"/>
    </row>
    <row r="68" spans="1:7" s="7" customFormat="1">
      <c r="A68" s="95"/>
      <c r="B68" s="8" t="s">
        <v>16</v>
      </c>
      <c r="C68" s="8" t="s">
        <v>135</v>
      </c>
      <c r="D68" s="22">
        <v>13778.184999999999</v>
      </c>
      <c r="E68" s="22">
        <v>13588.232</v>
      </c>
      <c r="F68" s="21"/>
      <c r="G68" s="69"/>
    </row>
    <row r="69" spans="1:7" ht="6" customHeight="1">
      <c r="A69" s="95"/>
      <c r="D69" s="15"/>
      <c r="E69" s="15"/>
      <c r="F69" s="21"/>
    </row>
    <row r="70" spans="1:7" s="7" customFormat="1">
      <c r="B70" s="8" t="s">
        <v>153</v>
      </c>
      <c r="C70" s="8" t="s">
        <v>154</v>
      </c>
      <c r="D70" s="22">
        <v>3731.145</v>
      </c>
      <c r="E70" s="22">
        <v>3923.203</v>
      </c>
      <c r="F70" s="21"/>
      <c r="G70" s="4"/>
    </row>
    <row r="71" spans="1:7" ht="6" customHeight="1">
      <c r="D71" s="15"/>
      <c r="E71" s="15"/>
      <c r="F71" s="21"/>
      <c r="G71" s="81"/>
    </row>
    <row r="72" spans="1:7" s="7" customFormat="1">
      <c r="B72" s="8" t="s">
        <v>18</v>
      </c>
      <c r="C72" s="8" t="s">
        <v>132</v>
      </c>
      <c r="D72" s="22">
        <v>17509.330000000002</v>
      </c>
      <c r="E72" s="22">
        <v>17511.435000000001</v>
      </c>
      <c r="F72" s="21"/>
      <c r="G72" s="4"/>
    </row>
    <row r="73" spans="1:7" s="7" customFormat="1">
      <c r="D73" s="97"/>
      <c r="E73" s="97"/>
      <c r="F73" s="21"/>
      <c r="G73" s="4"/>
    </row>
    <row r="74" spans="1:7" s="2" customFormat="1"/>
    <row r="76" spans="1:7">
      <c r="D76" s="21"/>
      <c r="E76" s="21"/>
    </row>
    <row r="79" spans="1:7" ht="18.5">
      <c r="B79" s="3" t="s">
        <v>103</v>
      </c>
    </row>
    <row r="80" spans="1:7">
      <c r="B80" s="4" t="s">
        <v>261</v>
      </c>
    </row>
    <row r="81" spans="1:10" ht="18.5">
      <c r="B81" s="3" t="s">
        <v>35</v>
      </c>
    </row>
    <row r="82" spans="1:10">
      <c r="B82" s="4" t="s">
        <v>262</v>
      </c>
    </row>
    <row r="83" spans="1:10">
      <c r="D83"/>
      <c r="E83"/>
    </row>
    <row r="84" spans="1:10" s="24" customFormat="1" ht="60" customHeight="1">
      <c r="B84" s="42"/>
      <c r="C84" s="42"/>
      <c r="D84" s="37" t="s">
        <v>265</v>
      </c>
      <c r="E84" s="37" t="s">
        <v>247</v>
      </c>
    </row>
    <row r="85" spans="1:10" ht="6" customHeight="1">
      <c r="B85" s="7"/>
      <c r="C85" s="7"/>
    </row>
    <row r="86" spans="1:10">
      <c r="B86" s="7" t="s">
        <v>1</v>
      </c>
      <c r="C86" s="7" t="s">
        <v>133</v>
      </c>
    </row>
    <row r="87" spans="1:10">
      <c r="A87" s="94"/>
      <c r="B87" s="6" t="s">
        <v>2</v>
      </c>
      <c r="C87" s="6" t="s">
        <v>19</v>
      </c>
      <c r="D87" s="15">
        <v>240.5</v>
      </c>
      <c r="E87" s="15">
        <v>188.69733238000001</v>
      </c>
      <c r="F87" s="21"/>
    </row>
    <row r="88" spans="1:10">
      <c r="A88" s="94"/>
      <c r="B88" s="6" t="s">
        <v>3</v>
      </c>
      <c r="C88" s="6" t="s">
        <v>20</v>
      </c>
      <c r="D88" s="56">
        <v>417.6</v>
      </c>
      <c r="E88" s="56">
        <v>372.21624519000005</v>
      </c>
      <c r="F88" s="21"/>
      <c r="G88" s="27"/>
      <c r="H88" s="27"/>
      <c r="I88" s="27"/>
      <c r="J88" s="27"/>
    </row>
    <row r="89" spans="1:10">
      <c r="A89" s="94"/>
      <c r="B89" s="6" t="s">
        <v>5</v>
      </c>
      <c r="C89" s="6" t="s">
        <v>22</v>
      </c>
      <c r="D89" s="36">
        <v>188.78999999999996</v>
      </c>
      <c r="E89" s="36">
        <v>259.63138401999993</v>
      </c>
      <c r="F89" s="32"/>
      <c r="G89" s="54"/>
      <c r="H89" s="54"/>
      <c r="I89" s="54"/>
      <c r="J89" s="27"/>
    </row>
    <row r="90" spans="1:10">
      <c r="A90" s="94"/>
      <c r="B90" s="75" t="s">
        <v>142</v>
      </c>
      <c r="C90" s="75" t="s">
        <v>143</v>
      </c>
      <c r="D90" s="47">
        <v>167.69200000000001</v>
      </c>
      <c r="E90" s="47">
        <v>115.83199999999999</v>
      </c>
      <c r="F90" s="32"/>
      <c r="G90" s="76"/>
      <c r="H90" s="54"/>
      <c r="I90" s="54"/>
      <c r="J90" s="27"/>
    </row>
    <row r="91" spans="1:10">
      <c r="A91" s="94"/>
      <c r="B91" s="6" t="s">
        <v>6</v>
      </c>
      <c r="C91" s="6" t="s">
        <v>23</v>
      </c>
      <c r="D91" s="15">
        <v>18.175000000000001</v>
      </c>
      <c r="E91" s="15">
        <v>17.91135191</v>
      </c>
      <c r="F91" s="21"/>
      <c r="G91" s="61"/>
      <c r="H91" s="27"/>
      <c r="I91" s="27"/>
      <c r="J91" s="27"/>
    </row>
    <row r="92" spans="1:10">
      <c r="A92" s="94"/>
      <c r="B92" s="6" t="s">
        <v>157</v>
      </c>
      <c r="C92" s="6" t="s">
        <v>156</v>
      </c>
      <c r="D92" s="15">
        <v>124.55800000000001</v>
      </c>
      <c r="E92" s="15">
        <v>126.69040678</v>
      </c>
      <c r="F92" s="21"/>
      <c r="G92" s="77"/>
      <c r="H92" s="27"/>
      <c r="I92" s="27"/>
      <c r="J92" s="27"/>
    </row>
    <row r="93" spans="1:10">
      <c r="A93" s="94"/>
      <c r="B93" s="6" t="s">
        <v>7</v>
      </c>
      <c r="C93" s="6" t="s">
        <v>24</v>
      </c>
      <c r="D93" s="15">
        <v>5386.7129999999997</v>
      </c>
      <c r="E93" s="15">
        <v>5341.6737990600004</v>
      </c>
      <c r="F93" s="21"/>
      <c r="G93" s="27"/>
      <c r="H93" s="27"/>
      <c r="I93" s="27"/>
      <c r="J93" s="27"/>
    </row>
    <row r="94" spans="1:10">
      <c r="A94" s="94"/>
      <c r="B94" s="6" t="s">
        <v>8</v>
      </c>
      <c r="C94" s="6" t="s">
        <v>25</v>
      </c>
      <c r="D94" s="47">
        <v>22.879000000000001</v>
      </c>
      <c r="E94" s="47">
        <v>22.820519499999996</v>
      </c>
      <c r="F94" s="21"/>
      <c r="G94" s="48"/>
      <c r="H94" s="27"/>
      <c r="I94" s="27"/>
      <c r="J94" s="27"/>
    </row>
    <row r="95" spans="1:10">
      <c r="A95" s="95"/>
      <c r="B95" s="6" t="s">
        <v>9</v>
      </c>
      <c r="C95" s="6" t="s">
        <v>26</v>
      </c>
      <c r="D95" s="99">
        <v>578.48099999999977</v>
      </c>
      <c r="E95" s="47">
        <v>578.98370169000009</v>
      </c>
      <c r="F95" s="21"/>
      <c r="G95" s="79"/>
      <c r="H95" s="54"/>
      <c r="I95" s="27"/>
      <c r="J95" s="27"/>
    </row>
    <row r="96" spans="1:10" s="7" customFormat="1">
      <c r="A96" s="94"/>
      <c r="B96" s="8" t="s">
        <v>10</v>
      </c>
      <c r="C96" s="8" t="s">
        <v>131</v>
      </c>
      <c r="D96" s="22">
        <v>7145.3879999999999</v>
      </c>
      <c r="E96" s="22">
        <v>7024.4567405300004</v>
      </c>
      <c r="F96" s="21"/>
      <c r="G96" s="21"/>
      <c r="H96" s="55"/>
      <c r="I96" s="55"/>
      <c r="J96" s="55"/>
    </row>
    <row r="97" spans="1:10" s="7" customFormat="1" ht="6" customHeight="1">
      <c r="A97" s="94"/>
      <c r="D97" s="23"/>
      <c r="E97" s="23"/>
      <c r="F97" s="21"/>
      <c r="H97" s="55"/>
      <c r="I97" s="55"/>
      <c r="J97" s="55"/>
    </row>
    <row r="98" spans="1:10" s="7" customFormat="1">
      <c r="A98" s="94"/>
      <c r="B98" s="7" t="s">
        <v>11</v>
      </c>
      <c r="C98" s="7" t="s">
        <v>32</v>
      </c>
      <c r="D98" s="23"/>
      <c r="E98" s="23"/>
      <c r="F98" s="21"/>
      <c r="G98" s="60"/>
    </row>
    <row r="99" spans="1:10">
      <c r="A99" s="94"/>
      <c r="B99" s="6" t="s">
        <v>12</v>
      </c>
      <c r="C99" s="6" t="s">
        <v>27</v>
      </c>
      <c r="D99" s="15">
        <v>35.029000000000003</v>
      </c>
      <c r="E99" s="15">
        <v>17.946000000000002</v>
      </c>
      <c r="F99" s="21"/>
    </row>
    <row r="100" spans="1:10">
      <c r="A100" s="94"/>
      <c r="B100" s="6" t="s">
        <v>13</v>
      </c>
      <c r="C100" s="6" t="s">
        <v>28</v>
      </c>
      <c r="D100" s="15">
        <f>204.652-D99</f>
        <v>169.62299999999999</v>
      </c>
      <c r="E100" s="15">
        <v>225.77500000000001</v>
      </c>
      <c r="F100" s="21"/>
      <c r="G100" s="61"/>
    </row>
    <row r="101" spans="1:10">
      <c r="A101" s="95"/>
      <c r="B101" s="6" t="s">
        <v>14</v>
      </c>
      <c r="C101" s="6" t="s">
        <v>29</v>
      </c>
      <c r="D101" s="15">
        <v>2170.0349999999999</v>
      </c>
      <c r="E101" s="15">
        <v>2172.4490000000001</v>
      </c>
      <c r="F101" s="21"/>
      <c r="G101" s="21"/>
    </row>
    <row r="102" spans="1:10">
      <c r="A102" s="94"/>
      <c r="B102" s="6" t="s">
        <v>15</v>
      </c>
      <c r="C102" s="6" t="s">
        <v>30</v>
      </c>
      <c r="D102" s="15">
        <f>+D103-D101-D100-D99</f>
        <v>1109.6120000000001</v>
      </c>
      <c r="E102" s="15">
        <v>1076.8310000000001</v>
      </c>
      <c r="F102" s="21"/>
      <c r="G102" s="61"/>
    </row>
    <row r="103" spans="1:10" s="7" customFormat="1">
      <c r="A103" s="95"/>
      <c r="B103" s="8" t="s">
        <v>16</v>
      </c>
      <c r="C103" s="8" t="s">
        <v>135</v>
      </c>
      <c r="D103" s="22">
        <v>3484.299</v>
      </c>
      <c r="E103" s="22">
        <v>3493.0010000000002</v>
      </c>
      <c r="F103" s="21"/>
      <c r="G103" s="69"/>
    </row>
    <row r="104" spans="1:10" ht="6" customHeight="1">
      <c r="A104" s="95"/>
      <c r="D104" s="15"/>
      <c r="E104" s="15"/>
      <c r="F104" s="21"/>
    </row>
    <row r="105" spans="1:10" s="7" customFormat="1">
      <c r="B105" s="8" t="s">
        <v>153</v>
      </c>
      <c r="C105" s="8" t="s">
        <v>154</v>
      </c>
      <c r="D105" s="22">
        <v>3661.0889999999999</v>
      </c>
      <c r="E105" s="22">
        <v>3531.4540000000002</v>
      </c>
      <c r="F105" s="21"/>
      <c r="G105" s="4"/>
    </row>
    <row r="106" spans="1:10" ht="6" customHeight="1">
      <c r="D106" s="15"/>
      <c r="E106" s="15"/>
      <c r="F106" s="21"/>
      <c r="G106" s="81"/>
    </row>
    <row r="107" spans="1:10" s="7" customFormat="1">
      <c r="B107" s="8" t="s">
        <v>18</v>
      </c>
      <c r="C107" s="8" t="s">
        <v>132</v>
      </c>
      <c r="D107" s="22">
        <v>7145.3879999999999</v>
      </c>
      <c r="E107" s="22">
        <v>7024.4549999999999</v>
      </c>
      <c r="F107" s="21"/>
      <c r="G107" s="4"/>
    </row>
    <row r="108" spans="1:10">
      <c r="G108" s="21"/>
    </row>
    <row r="109" spans="1:10">
      <c r="D109" s="80"/>
      <c r="E109" s="80"/>
    </row>
    <row r="110" spans="1:10">
      <c r="D110" s="73"/>
      <c r="E110" s="73"/>
    </row>
    <row r="111" spans="1:10">
      <c r="D111" s="21"/>
      <c r="E111" s="21"/>
    </row>
    <row r="113" spans="4:5">
      <c r="D113" s="69"/>
      <c r="E113" s="69"/>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A90"/>
  <sheetViews>
    <sheetView showGridLines="0" zoomScale="80" zoomScaleNormal="80" workbookViewId="0">
      <pane xSplit="2" topLeftCell="BN1" activePane="topRight" state="frozen"/>
      <selection sqref="A1:XFD1048576"/>
      <selection pane="topRight"/>
    </sheetView>
  </sheetViews>
  <sheetFormatPr baseColWidth="10" defaultColWidth="11.453125" defaultRowHeight="14.5"/>
  <cols>
    <col min="1" max="1" width="1.81640625" style="4" customWidth="1"/>
    <col min="2" max="2" width="46.81640625" style="4" customWidth="1"/>
    <col min="3" max="3" width="35.54296875" style="4" customWidth="1"/>
    <col min="4" max="4" width="1.54296875" style="4" customWidth="1"/>
    <col min="5" max="9" width="11.453125" style="4"/>
    <col min="10" max="10" width="1.54296875" style="4" customWidth="1"/>
    <col min="11" max="15" width="11.453125" style="4"/>
    <col min="16" max="16" width="1.54296875" style="4" customWidth="1"/>
    <col min="17" max="21" width="11.453125" style="4"/>
    <col min="22" max="22" width="1.54296875" style="4" customWidth="1"/>
    <col min="23" max="27" width="11.453125" style="4"/>
    <col min="28" max="28" width="1.54296875" style="4" customWidth="1"/>
    <col min="29" max="30" width="11.453125" style="4"/>
    <col min="31" max="33" width="11.453125" style="4" customWidth="1"/>
    <col min="34" max="34" width="1.54296875" style="4" customWidth="1"/>
    <col min="35" max="38" width="11.453125" style="4"/>
    <col min="39" max="39" width="11.453125" style="4" customWidth="1"/>
    <col min="40" max="40" width="1.54296875" style="4" customWidth="1"/>
    <col min="41" max="43" width="11.453125" style="4"/>
    <col min="44" max="45" width="11.81640625" style="4" customWidth="1"/>
    <col min="46" max="46" width="1.54296875" style="4" customWidth="1"/>
    <col min="47" max="48" width="11.81640625" style="4" customWidth="1"/>
    <col min="49" max="51" width="11.453125" style="4"/>
    <col min="52" max="52" width="1.54296875" style="4" customWidth="1"/>
    <col min="53" max="57" width="11.453125" style="4"/>
    <col min="58" max="58" width="1.54296875" style="4" customWidth="1"/>
    <col min="59" max="59" width="11.453125" style="4" customWidth="1"/>
    <col min="60" max="63" width="11.453125" style="4"/>
    <col min="64" max="64" width="1.54296875" style="4" customWidth="1"/>
    <col min="65" max="69" width="11.453125" style="4"/>
    <col min="70" max="70" width="1.54296875" style="4" customWidth="1"/>
    <col min="71" max="72" width="11.453125" style="4" customWidth="1"/>
    <col min="73" max="75" width="11.453125" style="4"/>
    <col min="76" max="76" width="1.54296875" style="4" customWidth="1"/>
    <col min="77" max="78" width="11.453125" style="4" customWidth="1"/>
    <col min="79" max="16384" width="11.453125" style="4"/>
  </cols>
  <sheetData>
    <row r="1" spans="2:78" s="2" customFormat="1" ht="9" customHeight="1">
      <c r="E1" s="2" t="s">
        <v>113</v>
      </c>
    </row>
    <row r="2" spans="2:78" s="2" customFormat="1" ht="21">
      <c r="B2" s="5" t="s">
        <v>80</v>
      </c>
      <c r="C2" s="5"/>
      <c r="D2" s="5"/>
    </row>
    <row r="3" spans="2:78" s="2" customFormat="1">
      <c r="B3" s="1" t="s">
        <v>0</v>
      </c>
      <c r="C3" s="1"/>
      <c r="D3" s="1"/>
    </row>
    <row r="6" spans="2:78">
      <c r="BB6" s="27"/>
      <c r="BC6" s="27"/>
      <c r="BD6" s="27"/>
    </row>
    <row r="7" spans="2:78" ht="18.5">
      <c r="B7" s="3" t="s">
        <v>49</v>
      </c>
      <c r="C7" s="3"/>
      <c r="D7" s="3"/>
      <c r="BB7" s="27"/>
      <c r="BC7" s="27"/>
      <c r="BD7" s="27"/>
    </row>
    <row r="8" spans="2:78" ht="18.5">
      <c r="B8" s="3" t="s">
        <v>50</v>
      </c>
    </row>
    <row r="9" spans="2:78" ht="14.65" customHeight="1">
      <c r="D9"/>
      <c r="AC9" s="101" t="s">
        <v>158</v>
      </c>
      <c r="AD9" s="102"/>
      <c r="AE9" s="102"/>
      <c r="AF9" s="102"/>
      <c r="AG9" s="103"/>
      <c r="AI9" s="101" t="s">
        <v>162</v>
      </c>
      <c r="AJ9" s="102"/>
      <c r="AK9" s="102"/>
      <c r="AL9" s="102"/>
      <c r="AM9" s="103"/>
      <c r="AO9" s="101" t="s">
        <v>162</v>
      </c>
      <c r="AP9" s="102"/>
      <c r="AQ9" s="102"/>
      <c r="AR9" s="102"/>
      <c r="AS9" s="103"/>
      <c r="AU9" s="101" t="s">
        <v>162</v>
      </c>
      <c r="AV9" s="102"/>
      <c r="AW9" s="102"/>
      <c r="AX9" s="102"/>
      <c r="AY9" s="103"/>
      <c r="BA9" s="101" t="s">
        <v>162</v>
      </c>
      <c r="BB9" s="102"/>
      <c r="BC9" s="102"/>
      <c r="BD9" s="102"/>
      <c r="BE9" s="103"/>
      <c r="BG9" s="101" t="s">
        <v>162</v>
      </c>
      <c r="BH9" s="102"/>
      <c r="BI9" s="102"/>
      <c r="BJ9" s="102"/>
      <c r="BK9" s="103"/>
      <c r="BM9" s="101" t="s">
        <v>162</v>
      </c>
      <c r="BN9" s="102"/>
      <c r="BO9" s="102"/>
      <c r="BP9" s="102"/>
      <c r="BQ9" s="103"/>
      <c r="BS9" s="101" t="s">
        <v>162</v>
      </c>
      <c r="BT9" s="102"/>
      <c r="BU9" s="102"/>
      <c r="BV9" s="102"/>
      <c r="BW9" s="103"/>
      <c r="BY9" s="101" t="s">
        <v>162</v>
      </c>
      <c r="BZ9" s="103"/>
    </row>
    <row r="10" spans="2:78" ht="15" customHeight="1">
      <c r="D10"/>
      <c r="AC10" s="104"/>
      <c r="AD10" s="105"/>
      <c r="AE10" s="105"/>
      <c r="AF10" s="105"/>
      <c r="AG10" s="106"/>
      <c r="AI10" s="104"/>
      <c r="AJ10" s="105"/>
      <c r="AK10" s="105"/>
      <c r="AL10" s="105"/>
      <c r="AM10" s="106"/>
      <c r="AO10" s="104"/>
      <c r="AP10" s="105"/>
      <c r="AQ10" s="105"/>
      <c r="AR10" s="105"/>
      <c r="AS10" s="106"/>
      <c r="AU10" s="104"/>
      <c r="AV10" s="105"/>
      <c r="AW10" s="105"/>
      <c r="AX10" s="105"/>
      <c r="AY10" s="106"/>
      <c r="BA10" s="104"/>
      <c r="BB10" s="105"/>
      <c r="BC10" s="105"/>
      <c r="BD10" s="105"/>
      <c r="BE10" s="106"/>
      <c r="BG10" s="104"/>
      <c r="BH10" s="105"/>
      <c r="BI10" s="105"/>
      <c r="BJ10" s="105"/>
      <c r="BK10" s="106"/>
      <c r="BM10" s="104"/>
      <c r="BN10" s="105"/>
      <c r="BO10" s="105"/>
      <c r="BP10" s="105"/>
      <c r="BQ10" s="106"/>
      <c r="BS10" s="104"/>
      <c r="BT10" s="105"/>
      <c r="BU10" s="105"/>
      <c r="BV10" s="105"/>
      <c r="BW10" s="106"/>
      <c r="BY10" s="104"/>
      <c r="BZ10" s="106"/>
    </row>
    <row r="11" spans="2:78" s="24" customFormat="1" ht="29">
      <c r="B11" s="41"/>
      <c r="C11" s="41"/>
      <c r="D11" s="40"/>
      <c r="E11" s="37" t="s">
        <v>114</v>
      </c>
      <c r="F11" s="37" t="s">
        <v>36</v>
      </c>
      <c r="G11" s="37" t="s">
        <v>116</v>
      </c>
      <c r="H11" s="37" t="s">
        <v>117</v>
      </c>
      <c r="I11" s="37">
        <v>2015</v>
      </c>
      <c r="K11" s="37" t="s">
        <v>115</v>
      </c>
      <c r="L11" s="37" t="s">
        <v>37</v>
      </c>
      <c r="M11" s="37" t="s">
        <v>120</v>
      </c>
      <c r="N11" s="37" t="s">
        <v>121</v>
      </c>
      <c r="O11" s="37">
        <v>2016</v>
      </c>
      <c r="Q11" s="37" t="s">
        <v>122</v>
      </c>
      <c r="R11" s="37" t="s">
        <v>124</v>
      </c>
      <c r="S11" s="37" t="s">
        <v>125</v>
      </c>
      <c r="T11" s="37" t="s">
        <v>126</v>
      </c>
      <c r="U11" s="37">
        <v>2017</v>
      </c>
      <c r="W11" s="37" t="s">
        <v>127</v>
      </c>
      <c r="X11" s="37" t="s">
        <v>130</v>
      </c>
      <c r="Y11" s="37" t="s">
        <v>138</v>
      </c>
      <c r="Z11" s="37" t="s">
        <v>141</v>
      </c>
      <c r="AA11" s="37">
        <v>2018</v>
      </c>
      <c r="AC11" s="37" t="s">
        <v>144</v>
      </c>
      <c r="AD11" s="37" t="s">
        <v>150</v>
      </c>
      <c r="AE11" s="37" t="s">
        <v>151</v>
      </c>
      <c r="AF11" s="37" t="s">
        <v>152</v>
      </c>
      <c r="AG11" s="37">
        <v>2019</v>
      </c>
      <c r="AI11" s="37" t="s">
        <v>144</v>
      </c>
      <c r="AJ11" s="37" t="s">
        <v>150</v>
      </c>
      <c r="AK11" s="37" t="s">
        <v>151</v>
      </c>
      <c r="AL11" s="37" t="s">
        <v>152</v>
      </c>
      <c r="AM11" s="37">
        <v>2019</v>
      </c>
      <c r="AO11" s="37" t="s">
        <v>155</v>
      </c>
      <c r="AP11" s="37" t="s">
        <v>159</v>
      </c>
      <c r="AQ11" s="37" t="s">
        <v>163</v>
      </c>
      <c r="AR11" s="37" t="s">
        <v>165</v>
      </c>
      <c r="AS11" s="37">
        <v>2020</v>
      </c>
      <c r="AU11" s="37" t="s">
        <v>179</v>
      </c>
      <c r="AV11" s="37" t="s">
        <v>180</v>
      </c>
      <c r="AW11" s="37" t="s">
        <v>181</v>
      </c>
      <c r="AX11" s="37" t="s">
        <v>188</v>
      </c>
      <c r="AY11" s="37">
        <v>2021</v>
      </c>
      <c r="BA11" s="37" t="s">
        <v>185</v>
      </c>
      <c r="BB11" s="37" t="s">
        <v>190</v>
      </c>
      <c r="BC11" s="37" t="s">
        <v>193</v>
      </c>
      <c r="BD11" s="37" t="s">
        <v>200</v>
      </c>
      <c r="BE11" s="37" t="s">
        <v>204</v>
      </c>
      <c r="BG11" s="78" t="s">
        <v>206</v>
      </c>
      <c r="BH11" s="37" t="s">
        <v>212</v>
      </c>
      <c r="BI11" s="37" t="s">
        <v>220</v>
      </c>
      <c r="BJ11" s="37" t="s">
        <v>223</v>
      </c>
      <c r="BK11" s="37">
        <v>2023</v>
      </c>
      <c r="BM11" s="37" t="s">
        <v>227</v>
      </c>
      <c r="BN11" s="37" t="s">
        <v>230</v>
      </c>
      <c r="BO11" s="37" t="s">
        <v>231</v>
      </c>
      <c r="BP11" s="37" t="s">
        <v>232</v>
      </c>
      <c r="BQ11" s="37">
        <v>2024</v>
      </c>
      <c r="BS11" s="37" t="s">
        <v>234</v>
      </c>
      <c r="BT11" s="37" t="s">
        <v>241</v>
      </c>
      <c r="BU11" s="37" t="s">
        <v>243</v>
      </c>
      <c r="BV11" s="37" t="s">
        <v>248</v>
      </c>
      <c r="BW11" s="37">
        <v>2025</v>
      </c>
      <c r="BY11" s="37" t="s">
        <v>254</v>
      </c>
      <c r="BZ11" s="37" t="s">
        <v>266</v>
      </c>
    </row>
    <row r="12" spans="2:78" ht="6" customHeight="1">
      <c r="D12"/>
    </row>
    <row r="13" spans="2:78">
      <c r="B13" s="4" t="s">
        <v>38</v>
      </c>
      <c r="C13" s="4" t="s">
        <v>51</v>
      </c>
      <c r="D13"/>
      <c r="E13" s="15">
        <v>1611.3969999999999</v>
      </c>
      <c r="F13" s="15">
        <v>1645.1479999999999</v>
      </c>
      <c r="G13" s="15">
        <v>1673.915</v>
      </c>
      <c r="H13" s="15">
        <v>1867.6130000000001</v>
      </c>
      <c r="I13" s="15">
        <v>6798.0730000000003</v>
      </c>
      <c r="K13" s="15">
        <v>1764.63</v>
      </c>
      <c r="L13" s="15">
        <v>1746.4680000000001</v>
      </c>
      <c r="M13" s="15">
        <v>1794.28</v>
      </c>
      <c r="N13" s="15">
        <v>1967.7909999999999</v>
      </c>
      <c r="O13" s="15">
        <v>7273.1689999999999</v>
      </c>
      <c r="Q13" s="15">
        <v>1913.443</v>
      </c>
      <c r="R13" s="15">
        <v>1865.39</v>
      </c>
      <c r="S13" s="15">
        <v>1911.6310000000001</v>
      </c>
      <c r="T13" s="15">
        <v>2119.71</v>
      </c>
      <c r="U13" s="15">
        <v>7810.174</v>
      </c>
      <c r="W13" s="15">
        <v>2710.5320000000002</v>
      </c>
      <c r="X13" s="15">
        <v>3094.58</v>
      </c>
      <c r="Y13" s="15">
        <v>3091.3139999999999</v>
      </c>
      <c r="Z13" s="15">
        <v>3346.2489999999998</v>
      </c>
      <c r="AA13" s="15">
        <v>12242.674999999999</v>
      </c>
      <c r="AC13" s="15">
        <v>3249.4360000000001</v>
      </c>
      <c r="AD13" s="15">
        <v>3155.7080000000001</v>
      </c>
      <c r="AE13" s="15">
        <v>3220.5250000000001</v>
      </c>
      <c r="AF13" s="15">
        <v>3443.9430000000002</v>
      </c>
      <c r="AG13" s="15">
        <v>13069.612000000001</v>
      </c>
      <c r="AI13" s="15">
        <v>3249.4360000000001</v>
      </c>
      <c r="AJ13" s="15">
        <v>3155.7080000000001</v>
      </c>
      <c r="AK13" s="15">
        <v>3220.5250000000001</v>
      </c>
      <c r="AL13" s="15">
        <v>3443.9430000000002</v>
      </c>
      <c r="AM13" s="15">
        <v>13069.612000000001</v>
      </c>
      <c r="AO13" s="15">
        <v>3406.422</v>
      </c>
      <c r="AP13" s="15">
        <v>3367.6370000000002</v>
      </c>
      <c r="AQ13" s="15">
        <v>3701.2108421185894</v>
      </c>
      <c r="AR13" s="15">
        <v>3934.1341179999999</v>
      </c>
      <c r="AS13" s="15">
        <v>14409.403960118589</v>
      </c>
      <c r="AU13" s="15">
        <v>4343.6319999999996</v>
      </c>
      <c r="AV13" s="15">
        <v>4248.9980000099995</v>
      </c>
      <c r="AW13" s="15">
        <v>4500.7280000100009</v>
      </c>
      <c r="AX13" s="15">
        <v>4828.9790000099983</v>
      </c>
      <c r="AY13" s="15">
        <v>17922.337000039999</v>
      </c>
      <c r="BA13" s="15">
        <v>4692.01</v>
      </c>
      <c r="BB13" s="15">
        <v>4739.6711203899995</v>
      </c>
      <c r="BC13" s="15">
        <v>4936.3048796100002</v>
      </c>
      <c r="BD13" s="15">
        <v>5414.1340496900002</v>
      </c>
      <c r="BE13" s="15">
        <v>19782.120049690002</v>
      </c>
      <c r="BG13" s="15">
        <v>5091.7109074299997</v>
      </c>
      <c r="BH13" s="15">
        <v>5199.1875190000001</v>
      </c>
      <c r="BI13" s="15">
        <v>5120.9679999999998</v>
      </c>
      <c r="BJ13" s="15">
        <v>5450.8512642652022</v>
      </c>
      <c r="BK13" s="15">
        <v>20862.717883505204</v>
      </c>
      <c r="BM13" s="15">
        <v>5240.1360000000004</v>
      </c>
      <c r="BN13" s="15">
        <v>5166.8710000000001</v>
      </c>
      <c r="BO13" s="15">
        <v>5417.0129999999999</v>
      </c>
      <c r="BP13" s="15">
        <v>5859.3426905090309</v>
      </c>
      <c r="BQ13" s="15">
        <v>21683.362575198818</v>
      </c>
      <c r="BS13" s="15">
        <v>5492.5675298018241</v>
      </c>
      <c r="BT13" s="15">
        <v>5491.91</v>
      </c>
      <c r="BU13" s="15">
        <v>5607.8636774911211</v>
      </c>
      <c r="BV13" s="15">
        <v>6227.3384662305189</v>
      </c>
      <c r="BW13" s="15">
        <f>SUM(BS13:BV13)</f>
        <v>22819.679673523464</v>
      </c>
      <c r="BY13" s="15">
        <v>6051.5466569812188</v>
      </c>
      <c r="BZ13" s="15">
        <v>6122.4521978201101</v>
      </c>
    </row>
    <row r="14" spans="2:78">
      <c r="B14" s="4" t="s">
        <v>39</v>
      </c>
      <c r="C14" s="4" t="s">
        <v>52</v>
      </c>
      <c r="D14"/>
      <c r="E14" s="15">
        <v>-1130.7929999999999</v>
      </c>
      <c r="F14" s="15">
        <v>-1145.7550000000001</v>
      </c>
      <c r="G14" s="15">
        <v>-1172.54</v>
      </c>
      <c r="H14" s="15">
        <v>-1292.6199999999999</v>
      </c>
      <c r="I14" s="15">
        <v>-4741.7079999999996</v>
      </c>
      <c r="K14" s="15">
        <v>-1234.481</v>
      </c>
      <c r="L14" s="15">
        <v>-1205.6130000000001</v>
      </c>
      <c r="M14" s="15">
        <v>-1236.9449999999999</v>
      </c>
      <c r="N14" s="15">
        <v>-1342.2349999999999</v>
      </c>
      <c r="O14" s="15">
        <v>-5019.2740000000003</v>
      </c>
      <c r="Q14" s="15">
        <v>-1345.0129999999999</v>
      </c>
      <c r="R14" s="15">
        <v>-1290.6010000000001</v>
      </c>
      <c r="S14" s="15">
        <v>-1319.357</v>
      </c>
      <c r="T14" s="15">
        <v>-1461.2249999999999</v>
      </c>
      <c r="U14" s="15">
        <v>-5416.1959999999999</v>
      </c>
      <c r="W14" s="15">
        <v>-1930.655</v>
      </c>
      <c r="X14" s="15">
        <v>-2216.2600000000002</v>
      </c>
      <c r="Y14" s="15">
        <v>-2158.0010000000002</v>
      </c>
      <c r="Z14" s="15">
        <v>-2366.1019999999999</v>
      </c>
      <c r="AA14" s="15">
        <v>-8671.018</v>
      </c>
      <c r="AC14" s="15">
        <v>-2297.614</v>
      </c>
      <c r="AD14" s="15">
        <v>-2209.1390000000001</v>
      </c>
      <c r="AE14" s="15">
        <v>-2241.7710000000002</v>
      </c>
      <c r="AF14" s="15">
        <v>-2377.5059999999999</v>
      </c>
      <c r="AG14" s="15">
        <v>-9126.0300000000007</v>
      </c>
      <c r="AI14" s="15">
        <v>-2296.3249999999998</v>
      </c>
      <c r="AJ14" s="15">
        <v>-2207.665</v>
      </c>
      <c r="AK14" s="15">
        <v>-2239.817</v>
      </c>
      <c r="AL14" s="15">
        <v>-2378.0030000000002</v>
      </c>
      <c r="AM14" s="15">
        <v>-9121.81</v>
      </c>
      <c r="AO14" s="15">
        <v>-2413.5540000000001</v>
      </c>
      <c r="AP14" s="15">
        <v>-2431.4140000000002</v>
      </c>
      <c r="AQ14" s="15">
        <v>-2632.422</v>
      </c>
      <c r="AR14" s="15">
        <v>-2763.3129999999996</v>
      </c>
      <c r="AS14" s="15">
        <v>-10240.703000000001</v>
      </c>
      <c r="AU14" s="15">
        <v>-3171.6379999999999</v>
      </c>
      <c r="AV14" s="15">
        <v>-3064.4050000000002</v>
      </c>
      <c r="AW14" s="15">
        <v>-3231.6579999999999</v>
      </c>
      <c r="AX14" s="15">
        <v>-3457.1750000000002</v>
      </c>
      <c r="AY14" s="15">
        <v>-12924.876</v>
      </c>
      <c r="BA14" s="15">
        <v>-3411.2570000000001</v>
      </c>
      <c r="BB14" s="15">
        <v>-3422.9528700368501</v>
      </c>
      <c r="BC14" s="15">
        <v>-3528.9891299631463</v>
      </c>
      <c r="BD14" s="15">
        <v>-3901.7090496899996</v>
      </c>
      <c r="BE14" s="15">
        <v>-14264.908049690001</v>
      </c>
      <c r="BG14" s="15">
        <v>-3680.2189074299999</v>
      </c>
      <c r="BH14" s="15">
        <v>-3747.390519</v>
      </c>
      <c r="BI14" s="15">
        <v>-3662.498</v>
      </c>
      <c r="BJ14" s="15">
        <v>-3909.6790196193201</v>
      </c>
      <c r="BK14" s="15">
        <v>-14999.786091854023</v>
      </c>
      <c r="BM14" s="15">
        <v>-3782.83</v>
      </c>
      <c r="BN14" s="15">
        <v>-3698.8409999999999</v>
      </c>
      <c r="BO14" s="15">
        <v>-3857.2860000000001</v>
      </c>
      <c r="BP14" s="15">
        <v>-4191.4751295517017</v>
      </c>
      <c r="BQ14" s="15">
        <v>-15530.432310804083</v>
      </c>
      <c r="BS14" s="15">
        <v>-4001.285546293027</v>
      </c>
      <c r="BT14" s="15">
        <v>-3944.6509999999998</v>
      </c>
      <c r="BU14" s="15">
        <v>-4024.5159569557914</v>
      </c>
      <c r="BV14" s="15">
        <v>-4454.6781758622583</v>
      </c>
      <c r="BW14" s="15">
        <f>SUM(BS14:BV14)</f>
        <v>-16425.130679111076</v>
      </c>
      <c r="BY14" s="15">
        <v>-4361.7113325109785</v>
      </c>
      <c r="BZ14" s="15">
        <v>-4375.8634873667497</v>
      </c>
    </row>
    <row r="15" spans="2:78">
      <c r="B15" s="10" t="s">
        <v>40</v>
      </c>
      <c r="C15" s="10" t="s">
        <v>53</v>
      </c>
      <c r="D15"/>
      <c r="E15" s="16">
        <v>480.60399999999998</v>
      </c>
      <c r="F15" s="16">
        <v>499.39299999999997</v>
      </c>
      <c r="G15" s="16">
        <v>501.375</v>
      </c>
      <c r="H15" s="16">
        <v>574.99300000000005</v>
      </c>
      <c r="I15" s="16">
        <v>2056.3649999999998</v>
      </c>
      <c r="K15" s="16">
        <v>530.149</v>
      </c>
      <c r="L15" s="16">
        <v>540.85500000000002</v>
      </c>
      <c r="M15" s="16">
        <v>557.33500000000004</v>
      </c>
      <c r="N15" s="16">
        <v>625.55600000000004</v>
      </c>
      <c r="O15" s="16">
        <v>2253.895</v>
      </c>
      <c r="Q15" s="16">
        <v>568.42999999999995</v>
      </c>
      <c r="R15" s="16">
        <v>574.78899999999999</v>
      </c>
      <c r="S15" s="16">
        <v>592.274</v>
      </c>
      <c r="T15" s="16">
        <v>658.48500000000013</v>
      </c>
      <c r="U15" s="16">
        <v>2393.9780000000001</v>
      </c>
      <c r="W15" s="16">
        <v>779.87700000000018</v>
      </c>
      <c r="X15" s="16">
        <v>878.31999999999971</v>
      </c>
      <c r="Y15" s="16">
        <v>933.31299999999999</v>
      </c>
      <c r="Z15" s="16">
        <v>980.14699999999993</v>
      </c>
      <c r="AA15" s="16">
        <v>3571.6570000000002</v>
      </c>
      <c r="AC15" s="16">
        <v>951.822</v>
      </c>
      <c r="AD15" s="16">
        <v>946.56899999999996</v>
      </c>
      <c r="AE15" s="16">
        <v>978.75400000000002</v>
      </c>
      <c r="AF15" s="16">
        <v>1066.4370000000004</v>
      </c>
      <c r="AG15" s="16">
        <v>3943.5819999999999</v>
      </c>
      <c r="AI15" s="16">
        <v>953.11100000000033</v>
      </c>
      <c r="AJ15" s="16">
        <v>948.04300000000012</v>
      </c>
      <c r="AK15" s="16">
        <v>980.70800000000008</v>
      </c>
      <c r="AL15" s="16">
        <v>1065.94</v>
      </c>
      <c r="AM15" s="16">
        <v>3947.8020000000006</v>
      </c>
      <c r="AO15" s="16">
        <v>992.86800000000005</v>
      </c>
      <c r="AP15" s="16">
        <v>936.22299999999996</v>
      </c>
      <c r="AQ15" s="16">
        <v>1068.7888421185892</v>
      </c>
      <c r="AR15" s="16">
        <v>1170.8211180000003</v>
      </c>
      <c r="AS15" s="16">
        <v>4168.7009601185891</v>
      </c>
      <c r="AU15" s="16">
        <v>1171.9940000099996</v>
      </c>
      <c r="AV15" s="16">
        <v>1184.5930000099993</v>
      </c>
      <c r="AW15" s="16">
        <v>1269.070000010001</v>
      </c>
      <c r="AX15" s="16">
        <v>1371.8040000099986</v>
      </c>
      <c r="AY15" s="16">
        <v>4997.461000039998</v>
      </c>
      <c r="BA15" s="16">
        <v>1280.7529999999999</v>
      </c>
      <c r="BB15" s="16">
        <v>1316.7182503531501</v>
      </c>
      <c r="BC15" s="16">
        <v>1407.3157496468536</v>
      </c>
      <c r="BD15" s="16">
        <v>1512.425</v>
      </c>
      <c r="BE15" s="16">
        <v>5517.2120000000014</v>
      </c>
      <c r="BG15" s="16">
        <v>1411.4919999999995</v>
      </c>
      <c r="BH15" s="16">
        <v>1451.7970000000005</v>
      </c>
      <c r="BI15" s="16">
        <v>1458.47</v>
      </c>
      <c r="BJ15" s="16">
        <v>1541.1722446458805</v>
      </c>
      <c r="BK15" s="16">
        <v>5862.93179165118</v>
      </c>
      <c r="BM15" s="16">
        <v>1457.306</v>
      </c>
      <c r="BN15" s="16">
        <v>1468.03</v>
      </c>
      <c r="BO15" s="16">
        <v>1559.7269999999999</v>
      </c>
      <c r="BP15" s="16">
        <v>1667.8675609573313</v>
      </c>
      <c r="BQ15" s="16">
        <v>6152.9302643947376</v>
      </c>
      <c r="BS15" s="16">
        <v>1491.2819835087973</v>
      </c>
      <c r="BT15" s="16">
        <v>1547.258</v>
      </c>
      <c r="BU15" s="16">
        <v>1583.3477205353295</v>
      </c>
      <c r="BV15" s="16">
        <v>1772.6602903682608</v>
      </c>
      <c r="BW15" s="16">
        <f>SUM(BS15:BV15)</f>
        <v>6394.5479944123872</v>
      </c>
      <c r="BY15" s="16">
        <v>1689.8353244702396</v>
      </c>
      <c r="BZ15" s="16">
        <v>1746.5887104533604</v>
      </c>
    </row>
    <row r="16" spans="2:78" s="11" customFormat="1">
      <c r="B16" s="11" t="s">
        <v>41</v>
      </c>
      <c r="C16" s="11" t="s">
        <v>54</v>
      </c>
      <c r="D16" s="12"/>
      <c r="E16" s="14">
        <v>0.29825300655269932</v>
      </c>
      <c r="F16" s="14">
        <v>3.0355506009185803E-4</v>
      </c>
      <c r="G16" s="14">
        <v>0.29952237718163705</v>
      </c>
      <c r="H16" s="14">
        <v>0.30787588220900153</v>
      </c>
      <c r="I16" s="14">
        <v>0.30249233863772867</v>
      </c>
      <c r="K16" s="14">
        <v>0.3004306851861297</v>
      </c>
      <c r="L16" s="14">
        <v>0.30968503287778532</v>
      </c>
      <c r="M16" s="14">
        <v>0.31061762935550752</v>
      </c>
      <c r="N16" s="14">
        <v>0.31789758160292431</v>
      </c>
      <c r="O16" s="14">
        <v>0.3098917404504144</v>
      </c>
      <c r="Q16" s="14">
        <v>0.29707182288680661</v>
      </c>
      <c r="R16" s="14">
        <v>0.30813341982105619</v>
      </c>
      <c r="S16" s="14">
        <v>0.31</v>
      </c>
      <c r="T16" s="14">
        <v>0.31064862646305397</v>
      </c>
      <c r="U16" s="14">
        <v>0.30652044371866749</v>
      </c>
      <c r="W16" s="14">
        <v>0.28799999999999998</v>
      </c>
      <c r="X16" s="14">
        <v>0.28382526869559033</v>
      </c>
      <c r="Y16" s="14">
        <v>0.30191465506253973</v>
      </c>
      <c r="Z16" s="14">
        <v>0.29290916485892116</v>
      </c>
      <c r="AA16" s="14">
        <v>0.29173828432103277</v>
      </c>
      <c r="AC16" s="14">
        <v>0.29291908350249091</v>
      </c>
      <c r="AD16" s="14">
        <v>0.299954558533299</v>
      </c>
      <c r="AE16" s="14">
        <v>0.30391122453016201</v>
      </c>
      <c r="AF16" s="14">
        <v>0.30965582182980389</v>
      </c>
      <c r="AG16" s="14">
        <v>0.30173669359120991</v>
      </c>
      <c r="AI16" s="14">
        <v>0.29331582465387851</v>
      </c>
      <c r="AJ16" s="14">
        <v>0.30042164864429793</v>
      </c>
      <c r="AK16" s="14">
        <v>0.30451805218093325</v>
      </c>
      <c r="AL16" s="14">
        <v>0.3095115104982864</v>
      </c>
      <c r="AM16" s="14">
        <v>0.30205961737808285</v>
      </c>
      <c r="AO16" s="14">
        <v>0.29146941819158845</v>
      </c>
      <c r="AP16" s="14">
        <v>0.27800594035855153</v>
      </c>
      <c r="AQ16" s="14">
        <v>0.288767348770331</v>
      </c>
      <c r="AR16" s="14">
        <v>0.29760579656984648</v>
      </c>
      <c r="AS16" s="14">
        <v>0.28930419132230928</v>
      </c>
      <c r="AU16" s="14">
        <v>0.26981889810354598</v>
      </c>
      <c r="AV16" s="14">
        <v>0.27879349437378215</v>
      </c>
      <c r="AW16" s="14">
        <v>0.28196993908700568</v>
      </c>
      <c r="AX16" s="14">
        <v>0.28407744163044785</v>
      </c>
      <c r="AY16" s="14">
        <v>0.27883980755572474</v>
      </c>
      <c r="BA16" s="14">
        <v>0.27296467825089887</v>
      </c>
      <c r="BB16" s="14">
        <v>0.27780793580563906</v>
      </c>
      <c r="BC16" s="14">
        <v>0.28509498176661258</v>
      </c>
      <c r="BD16" s="14">
        <v>0.27934753482629371</v>
      </c>
      <c r="BE16" s="14">
        <v>0.27889892418717066</v>
      </c>
      <c r="BG16" s="14">
        <v>0.27721369607616603</v>
      </c>
      <c r="BH16" s="14">
        <v>0.2792353602739906</v>
      </c>
      <c r="BI16" s="14">
        <v>0.28480367229248515</v>
      </c>
      <c r="BJ16" s="14">
        <v>0.28273973548857001</v>
      </c>
      <c r="BK16" s="14">
        <v>0.28102435283787353</v>
      </c>
      <c r="BM16" s="14">
        <v>0.27810461407871856</v>
      </c>
      <c r="BN16" s="14">
        <v>0.28412361158602983</v>
      </c>
      <c r="BO16" s="14">
        <v>0.2879311901226746</v>
      </c>
      <c r="BP16" s="14">
        <v>0.28465096667906875</v>
      </c>
      <c r="BQ16" s="14">
        <v>0.28376273481827902</v>
      </c>
      <c r="BS16" s="14">
        <v>0.27150908485281816</v>
      </c>
      <c r="BT16" s="14">
        <v>0.28173409995475712</v>
      </c>
      <c r="BU16" s="14">
        <v>0.28234418873101014</v>
      </c>
      <c r="BV16" s="14">
        <f>BV15/BV13</f>
        <v>0.28465777153128996</v>
      </c>
      <c r="BW16" s="14">
        <f>BW15/BW13</f>
        <v>0.28022076058463091</v>
      </c>
      <c r="BY16" s="14">
        <v>0.27924023729054498</v>
      </c>
      <c r="BZ16" s="14">
        <v>0.28527600608710846</v>
      </c>
    </row>
    <row r="17" spans="2:78" ht="6" customHeight="1">
      <c r="D17"/>
    </row>
    <row r="18" spans="2:78">
      <c r="B18" s="4" t="s">
        <v>145</v>
      </c>
      <c r="C18" s="4" t="s">
        <v>146</v>
      </c>
      <c r="D18"/>
      <c r="E18" s="15">
        <v>-352.93200000000002</v>
      </c>
      <c r="F18" s="15">
        <v>-369.81</v>
      </c>
      <c r="G18" s="15">
        <v>-372.16300000000001</v>
      </c>
      <c r="H18" s="15">
        <v>-404.26800000000003</v>
      </c>
      <c r="I18" s="15">
        <v>-1499.173</v>
      </c>
      <c r="K18" s="15">
        <v>-393.64299999999997</v>
      </c>
      <c r="L18" s="15">
        <v>-400.54700000000003</v>
      </c>
      <c r="M18" s="15">
        <v>-413.41699999999997</v>
      </c>
      <c r="N18" s="15">
        <v>-441.68100000000004</v>
      </c>
      <c r="O18" s="15">
        <v>-1649.288</v>
      </c>
      <c r="Q18" s="15">
        <v>-428.49099999999999</v>
      </c>
      <c r="R18" s="15">
        <v>-435.27200000000005</v>
      </c>
      <c r="S18" s="15">
        <v>-440.94799999999998</v>
      </c>
      <c r="T18" s="15">
        <v>-462.78700000000003</v>
      </c>
      <c r="U18" s="15">
        <v>-1767.498</v>
      </c>
      <c r="W18" s="15">
        <v>-622.21</v>
      </c>
      <c r="X18" s="15">
        <v>-683.31799999999998</v>
      </c>
      <c r="Y18" s="15">
        <v>-660.50099999999998</v>
      </c>
      <c r="Z18" s="15">
        <v>-700.27299999999991</v>
      </c>
      <c r="AA18" s="15">
        <v>-2666.3020000000001</v>
      </c>
      <c r="AC18" s="15">
        <v>-711.85</v>
      </c>
      <c r="AD18" s="15">
        <v>-703.697</v>
      </c>
      <c r="AE18" s="15">
        <v>-709.36800000000005</v>
      </c>
      <c r="AF18" s="15">
        <v>-703.59400000000005</v>
      </c>
      <c r="AG18" s="15">
        <v>-2828.509</v>
      </c>
      <c r="AI18" s="15">
        <v>-707.62699999999995</v>
      </c>
      <c r="AJ18" s="15">
        <v>-686.66700000000003</v>
      </c>
      <c r="AK18" s="15">
        <v>-700.41099999999994</v>
      </c>
      <c r="AL18" s="15">
        <v>-695.447</v>
      </c>
      <c r="AM18" s="15">
        <v>-2790.1520000000005</v>
      </c>
      <c r="AO18" s="15">
        <v>-713.05100000000004</v>
      </c>
      <c r="AP18" s="15">
        <v>-707.46100000000001</v>
      </c>
      <c r="AQ18" s="15">
        <v>-737.19210199999998</v>
      </c>
      <c r="AR18" s="15">
        <v>-794.36699999999996</v>
      </c>
      <c r="AS18" s="15">
        <v>-2952.0711019999999</v>
      </c>
      <c r="AU18" s="15">
        <v>-876.18799999999999</v>
      </c>
      <c r="AV18" s="15">
        <v>-829.98400000000004</v>
      </c>
      <c r="AW18" s="15">
        <v>-859.57299999999998</v>
      </c>
      <c r="AX18" s="15">
        <v>-932.1527618301543</v>
      </c>
      <c r="AY18" s="15">
        <v>-3497.8977618301542</v>
      </c>
      <c r="BA18" s="15">
        <v>-932.74900000000002</v>
      </c>
      <c r="BB18" s="15">
        <v>-951.13137153685</v>
      </c>
      <c r="BC18" s="15">
        <v>-942.90862846314997</v>
      </c>
      <c r="BD18" s="15">
        <v>-1020.4513420606377</v>
      </c>
      <c r="BE18" s="15">
        <v>-3847.2403420606374</v>
      </c>
      <c r="BG18" s="15">
        <v>-966.16783551515937</v>
      </c>
      <c r="BH18" s="15">
        <v>-991.226</v>
      </c>
      <c r="BI18" s="15">
        <v>-956.86199999999997</v>
      </c>
      <c r="BJ18" s="15">
        <v>-1018.4962342554567</v>
      </c>
      <c r="BK18" s="15">
        <v>-3932.7516115742887</v>
      </c>
      <c r="BM18" s="15">
        <v>-988.404</v>
      </c>
      <c r="BN18" s="15">
        <v>-995.51700000000005</v>
      </c>
      <c r="BO18" s="15">
        <v>-1028.8499999999999</v>
      </c>
      <c r="BP18" s="15">
        <v>-1098.6797650195222</v>
      </c>
      <c r="BQ18" s="15">
        <v>-4111.4503044223793</v>
      </c>
      <c r="BS18" s="15">
        <v>-1070.5372432675492</v>
      </c>
      <c r="BT18" s="15">
        <v>-1079.0239999999999</v>
      </c>
      <c r="BU18" s="15">
        <v>-1103.1798776484743</v>
      </c>
      <c r="BV18" s="15">
        <v>-1158.6501199834081</v>
      </c>
      <c r="BW18" s="15">
        <f>SUM(BS18:BV18)</f>
        <v>-4411.3912408994311</v>
      </c>
      <c r="BY18" s="15">
        <v>-1165.3339712094401</v>
      </c>
      <c r="BZ18" s="15">
        <v>-1196.9866058724317</v>
      </c>
    </row>
    <row r="19" spans="2:78">
      <c r="B19" s="4" t="s">
        <v>42</v>
      </c>
      <c r="C19" s="4" t="s">
        <v>55</v>
      </c>
      <c r="D19"/>
      <c r="E19" s="15">
        <v>4.2560000000000002</v>
      </c>
      <c r="F19" s="15">
        <v>8.8049999999999997</v>
      </c>
      <c r="G19" s="15">
        <v>5.2809999999999997</v>
      </c>
      <c r="H19" s="15">
        <v>21.446000000000002</v>
      </c>
      <c r="I19" s="15">
        <v>39.787999999999997</v>
      </c>
      <c r="K19" s="15">
        <v>2.0099999999999998</v>
      </c>
      <c r="L19" s="15">
        <v>4.4820000000000002</v>
      </c>
      <c r="M19" s="15">
        <v>13.28</v>
      </c>
      <c r="N19" s="15">
        <v>9.5289999999999999</v>
      </c>
      <c r="O19" s="15">
        <v>29.300999999999998</v>
      </c>
      <c r="Q19" s="15">
        <v>7.3220000000000001</v>
      </c>
      <c r="R19" s="15">
        <v>3.5449999999999999</v>
      </c>
      <c r="S19" s="15">
        <v>4.3540000000000001</v>
      </c>
      <c r="T19" s="15">
        <v>23.318999999999999</v>
      </c>
      <c r="U19" s="15">
        <v>38.54</v>
      </c>
      <c r="W19" s="15">
        <v>16.728999999999999</v>
      </c>
      <c r="X19" s="15">
        <v>32.895000000000003</v>
      </c>
      <c r="Y19" s="15">
        <v>-23.004999999999999</v>
      </c>
      <c r="Z19" s="15">
        <v>6.53</v>
      </c>
      <c r="AA19" s="15">
        <v>33.149000000000001</v>
      </c>
      <c r="AC19" s="15">
        <v>12.624000000000001</v>
      </c>
      <c r="AD19" s="15">
        <v>18.401</v>
      </c>
      <c r="AE19" s="15">
        <v>24.905999999999999</v>
      </c>
      <c r="AF19" s="15">
        <v>131.06399999999999</v>
      </c>
      <c r="AG19" s="15">
        <v>186.99500000000006</v>
      </c>
      <c r="AI19" s="15">
        <v>12.624000000000001</v>
      </c>
      <c r="AJ19" s="15">
        <v>18.399999999999999</v>
      </c>
      <c r="AK19" s="15">
        <v>24.905999999999999</v>
      </c>
      <c r="AL19" s="15">
        <v>130.98599999999999</v>
      </c>
      <c r="AM19" s="15">
        <v>186.916</v>
      </c>
      <c r="AO19" s="15">
        <v>13.065</v>
      </c>
      <c r="AP19" s="15">
        <v>-42.067</v>
      </c>
      <c r="AQ19" s="15">
        <v>-1.6559999999999999</v>
      </c>
      <c r="AR19" s="15">
        <v>-57.42</v>
      </c>
      <c r="AS19" s="15">
        <v>-88.078000000000003</v>
      </c>
      <c r="AU19" s="15">
        <v>17.448</v>
      </c>
      <c r="AV19" s="15">
        <v>-2.2930000000000001</v>
      </c>
      <c r="AW19" s="15">
        <v>20.533000000000001</v>
      </c>
      <c r="AX19" s="15">
        <v>96.471999999999994</v>
      </c>
      <c r="AY19" s="15">
        <v>132.16</v>
      </c>
      <c r="BA19" s="15">
        <v>2.839</v>
      </c>
      <c r="BB19" s="15">
        <v>20.690604397258213</v>
      </c>
      <c r="BC19" s="15">
        <v>26.793395602741789</v>
      </c>
      <c r="BD19" s="15">
        <v>-18.561</v>
      </c>
      <c r="BE19" s="15">
        <v>31.762</v>
      </c>
      <c r="BG19" s="15">
        <v>4.1849999999999996</v>
      </c>
      <c r="BH19" s="15">
        <v>-4.6500000000000004</v>
      </c>
      <c r="BI19" s="15">
        <v>16.1000069443974</v>
      </c>
      <c r="BJ19" s="15">
        <v>104.06647535913493</v>
      </c>
      <c r="BK19" s="15">
        <v>119.7014823035323</v>
      </c>
      <c r="BM19" s="15">
        <v>13.212</v>
      </c>
      <c r="BN19" s="15">
        <v>17.059999999999999</v>
      </c>
      <c r="BO19" s="15">
        <v>-5.6499999999999986</v>
      </c>
      <c r="BP19" s="15">
        <v>63.096605816679158</v>
      </c>
      <c r="BQ19" s="15">
        <v>87.71962464088007</v>
      </c>
      <c r="BS19" s="15">
        <v>-16.376850257083344</v>
      </c>
      <c r="BT19" s="15">
        <v>-40.295000000000002</v>
      </c>
      <c r="BU19" s="15">
        <v>9.0044172674460494</v>
      </c>
      <c r="BV19" s="15">
        <v>35.535705035857042</v>
      </c>
      <c r="BW19" s="15">
        <f>SUM(BS19:BV19)</f>
        <v>-12.131727953780256</v>
      </c>
      <c r="BY19" s="15">
        <v>29.522898922014143</v>
      </c>
      <c r="BZ19" s="15">
        <v>-19.519340646024698</v>
      </c>
    </row>
    <row r="20" spans="2:78">
      <c r="B20" s="10" t="s">
        <v>43</v>
      </c>
      <c r="C20" s="10" t="s">
        <v>56</v>
      </c>
      <c r="D20"/>
      <c r="E20" s="16">
        <v>131.928</v>
      </c>
      <c r="F20" s="16">
        <v>138.38800000000001</v>
      </c>
      <c r="G20" s="16">
        <v>134.49299999999999</v>
      </c>
      <c r="H20" s="16">
        <v>192.17099999999999</v>
      </c>
      <c r="I20" s="16">
        <v>596.98</v>
      </c>
      <c r="K20" s="16">
        <v>138.51599999999999</v>
      </c>
      <c r="L20" s="16">
        <v>144.79</v>
      </c>
      <c r="M20" s="16">
        <v>157.19800000000001</v>
      </c>
      <c r="N20" s="16">
        <v>193.404</v>
      </c>
      <c r="O20" s="16">
        <v>633.90800000000002</v>
      </c>
      <c r="Q20" s="16">
        <v>147.26099999999997</v>
      </c>
      <c r="R20" s="16">
        <v>143.06200000000001</v>
      </c>
      <c r="S20" s="16">
        <v>155.68</v>
      </c>
      <c r="T20" s="16">
        <v>219.01700000000011</v>
      </c>
      <c r="U20" s="16">
        <v>665.0200000000001</v>
      </c>
      <c r="W20" s="16">
        <v>174.39599999999999</v>
      </c>
      <c r="X20" s="16">
        <v>227.89699999999999</v>
      </c>
      <c r="Y20" s="16">
        <v>249.80699999999999</v>
      </c>
      <c r="Z20" s="16">
        <v>286.404</v>
      </c>
      <c r="AA20" s="16">
        <v>938.50400000000002</v>
      </c>
      <c r="AC20" s="16">
        <v>252.596</v>
      </c>
      <c r="AD20" s="16">
        <v>261.27300000000002</v>
      </c>
      <c r="AE20" s="16">
        <v>294.291</v>
      </c>
      <c r="AF20" s="16">
        <v>493.90699999999998</v>
      </c>
      <c r="AG20" s="16">
        <v>1302.067</v>
      </c>
      <c r="AI20" s="16">
        <v>258.108</v>
      </c>
      <c r="AJ20" s="16">
        <v>279.77600000000001</v>
      </c>
      <c r="AK20" s="16">
        <v>305.20299999999997</v>
      </c>
      <c r="AL20" s="16">
        <v>501.47899999999998</v>
      </c>
      <c r="AM20" s="16">
        <v>1344.566</v>
      </c>
      <c r="AO20" s="16">
        <v>292.88199999999955</v>
      </c>
      <c r="AP20" s="16">
        <v>186.69499999999994</v>
      </c>
      <c r="AQ20" s="16">
        <v>329.94074011858919</v>
      </c>
      <c r="AR20" s="16">
        <v>319.03411800000032</v>
      </c>
      <c r="AS20" s="16">
        <v>1128.5518581185891</v>
      </c>
      <c r="AU20" s="16">
        <v>313.25400000999957</v>
      </c>
      <c r="AV20" s="16">
        <v>352.31600000999924</v>
      </c>
      <c r="AW20" s="16">
        <v>430.030000010001</v>
      </c>
      <c r="AX20" s="16">
        <v>536.12323817984429</v>
      </c>
      <c r="AY20" s="16">
        <v>1631.7232382098441</v>
      </c>
      <c r="BA20" s="16">
        <v>350.84300000000002</v>
      </c>
      <c r="BB20" s="16">
        <v>386.27748321355455</v>
      </c>
      <c r="BC20" s="16">
        <v>491.20051678644546</v>
      </c>
      <c r="BD20" s="16">
        <v>473.41265793936196</v>
      </c>
      <c r="BE20" s="16">
        <v>1701.7336579393623</v>
      </c>
      <c r="BG20" s="16">
        <v>449.50916448484014</v>
      </c>
      <c r="BH20" s="16">
        <v>455.92116448484097</v>
      </c>
      <c r="BI20" s="16">
        <v>517.70899999999995</v>
      </c>
      <c r="BJ20" s="16">
        <v>626.7424857495588</v>
      </c>
      <c r="BK20" s="16">
        <v>2049.8816623804232</v>
      </c>
      <c r="BM20" s="16">
        <v>482.11399999999998</v>
      </c>
      <c r="BN20" s="16">
        <v>489.57400000000001</v>
      </c>
      <c r="BO20" s="16">
        <v>525.22699999999986</v>
      </c>
      <c r="BP20" s="16">
        <v>632.28440175448827</v>
      </c>
      <c r="BQ20" s="16">
        <v>2129.1995846132386</v>
      </c>
      <c r="BS20" s="16">
        <v>404.36788998416409</v>
      </c>
      <c r="BT20" s="16">
        <v>427.93900000000002</v>
      </c>
      <c r="BU20" s="16">
        <v>489.17226015430123</v>
      </c>
      <c r="BV20" s="16">
        <v>649.54587542070976</v>
      </c>
      <c r="BW20" s="16">
        <f>SUM(BS20:BV20)</f>
        <v>1971.0250255591752</v>
      </c>
      <c r="BY20" s="16">
        <v>554.0242521828136</v>
      </c>
      <c r="BZ20" s="16">
        <v>530.08276393490394</v>
      </c>
    </row>
    <row r="21" spans="2:78" s="11" customFormat="1">
      <c r="B21" s="11" t="s">
        <v>44</v>
      </c>
      <c r="C21" s="11" t="s">
        <v>57</v>
      </c>
      <c r="D21" s="12"/>
      <c r="E21" s="14">
        <v>8.1871816814850715E-2</v>
      </c>
      <c r="F21" s="14">
        <v>8.4118875626995252E-5</v>
      </c>
      <c r="G21" s="14">
        <v>8.0346373621121736E-2</v>
      </c>
      <c r="H21" s="14">
        <v>0.10289658510622918</v>
      </c>
      <c r="I21" s="14">
        <v>8.7816061992861807E-2</v>
      </c>
      <c r="K21" s="14">
        <v>7.8495775318338692E-2</v>
      </c>
      <c r="L21" s="14">
        <v>8.2904467760073472E-2</v>
      </c>
      <c r="M21" s="14">
        <v>8.7610629333214438E-2</v>
      </c>
      <c r="N21" s="14">
        <v>9.8284828012731029E-2</v>
      </c>
      <c r="O21" s="14">
        <v>8.7157056298293081E-2</v>
      </c>
      <c r="Q21" s="14">
        <v>7.6961268247865214E-2</v>
      </c>
      <c r="R21" s="14">
        <v>7.6692809546529142E-2</v>
      </c>
      <c r="S21" s="14">
        <v>8.1000000000000003E-2</v>
      </c>
      <c r="T21" s="14">
        <v>0.10332403960919187</v>
      </c>
      <c r="U21" s="14">
        <v>8.514791091722157E-2</v>
      </c>
      <c r="W21" s="14">
        <v>6.4000000000000001E-2</v>
      </c>
      <c r="X21" s="14">
        <v>7.3643919368702696E-2</v>
      </c>
      <c r="Y21" s="14">
        <v>8.0809325743033539E-2</v>
      </c>
      <c r="Z21" s="14">
        <v>8.5589566108200565E-2</v>
      </c>
      <c r="AA21" s="14">
        <v>7.6634373125742311E-2</v>
      </c>
      <c r="AC21" s="14">
        <v>7.7735309262055879E-2</v>
      </c>
      <c r="AD21" s="14">
        <v>8.2793781934196703E-2</v>
      </c>
      <c r="AE21" s="14">
        <v>9.137990991813133E-2</v>
      </c>
      <c r="AF21" s="14">
        <v>0.14339058486159623</v>
      </c>
      <c r="AG21" s="14">
        <v>9.9625543342552747E-2</v>
      </c>
      <c r="AI21" s="14">
        <v>7.9431603634371559E-2</v>
      </c>
      <c r="AJ21" s="14">
        <v>8.8752352645234123E-2</v>
      </c>
      <c r="AK21" s="14">
        <v>9.4862644150311232E-2</v>
      </c>
      <c r="AL21" s="14">
        <v>0.14570174724450966</v>
      </c>
      <c r="AM21" s="14">
        <v>0.10296968012791641</v>
      </c>
      <c r="AO21" s="14">
        <v>8.5979370613299258E-2</v>
      </c>
      <c r="AP21" s="14">
        <v>5.5437980107361465E-2</v>
      </c>
      <c r="AQ21" s="14">
        <v>8.9144000218514888E-2</v>
      </c>
      <c r="AR21" s="14">
        <v>8.1093859139247659E-2</v>
      </c>
      <c r="AS21" s="14">
        <v>7.8320509386933801E-2</v>
      </c>
      <c r="AU21" s="14">
        <v>7.2117987897979949E-2</v>
      </c>
      <c r="AV21" s="14">
        <v>8.2917431358915702E-2</v>
      </c>
      <c r="AW21" s="14">
        <v>9.5546764880936025E-2</v>
      </c>
      <c r="AX21" s="14">
        <v>0.11102206867719538</v>
      </c>
      <c r="AY21" s="14">
        <v>9.1044110944136503E-2</v>
      </c>
      <c r="BA21" s="14">
        <v>7.4774563566573818E-2</v>
      </c>
      <c r="BB21" s="14">
        <v>8.1498794621380821E-2</v>
      </c>
      <c r="BC21" s="14">
        <v>9.9507734786683885E-2</v>
      </c>
      <c r="BD21" s="14">
        <v>8.7440143445740637E-2</v>
      </c>
      <c r="BE21" s="14">
        <v>8.6023826246369867E-2</v>
      </c>
      <c r="BG21" s="14">
        <v>8.8282538552788004E-2</v>
      </c>
      <c r="BH21" s="14">
        <v>8.7690848390967802E-2</v>
      </c>
      <c r="BI21" s="14">
        <v>0.10109589205964269</v>
      </c>
      <c r="BJ21" s="14">
        <v>0.11498066180201422</v>
      </c>
      <c r="BK21" s="14">
        <v>9.8255734167844541E-2</v>
      </c>
      <c r="BM21" s="14">
        <v>9.2004100656929502E-2</v>
      </c>
      <c r="BN21" s="14">
        <v>9.4752475962551097E-2</v>
      </c>
      <c r="BO21" s="14">
        <v>9.6958785219824997E-2</v>
      </c>
      <c r="BP21" s="14">
        <v>0.10791046626760083</v>
      </c>
      <c r="BQ21" s="14">
        <v>9.8195082853458932E-2</v>
      </c>
      <c r="BS21" s="14">
        <v>7.3620922781581888E-2</v>
      </c>
      <c r="BT21" s="14">
        <v>7.7921708811996837E-2</v>
      </c>
      <c r="BU21" s="14">
        <v>8.7229698916852061E-2</v>
      </c>
      <c r="BV21" s="14">
        <f>BV20/BV13</f>
        <v>0.10430553581486755</v>
      </c>
      <c r="BW21" s="14">
        <f>BW20/BW13</f>
        <v>8.6373912945239856E-2</v>
      </c>
      <c r="BY21" s="14">
        <v>9.1550851969996308E-2</v>
      </c>
      <c r="BZ21" s="14">
        <f>+BZ20/BZ13</f>
        <v>8.6580139265707803E-2</v>
      </c>
    </row>
    <row r="22" spans="2:78" ht="6" customHeight="1">
      <c r="D22"/>
    </row>
    <row r="23" spans="2:78">
      <c r="B23" s="4" t="s">
        <v>45</v>
      </c>
      <c r="C23" s="4" t="s">
        <v>58</v>
      </c>
      <c r="D23"/>
      <c r="E23" s="15">
        <v>-108.038</v>
      </c>
      <c r="F23" s="15">
        <v>-91.415999999999997</v>
      </c>
      <c r="G23" s="15">
        <v>-95.94</v>
      </c>
      <c r="H23" s="15">
        <v>-89.15</v>
      </c>
      <c r="I23" s="15">
        <v>-384.54399999999998</v>
      </c>
      <c r="K23" s="15">
        <v>-38.110999999999997</v>
      </c>
      <c r="L23" s="15">
        <v>-46.43</v>
      </c>
      <c r="M23" s="15">
        <v>-74.126000000000005</v>
      </c>
      <c r="N23" s="15">
        <v>-47.625999999999998</v>
      </c>
      <c r="O23" s="15">
        <v>-206.29300000000001</v>
      </c>
      <c r="Q23" s="15">
        <v>-33.899000000000001</v>
      </c>
      <c r="R23" s="15">
        <v>-52.04</v>
      </c>
      <c r="S23" s="15">
        <v>-53.506999999999998</v>
      </c>
      <c r="T23" s="15">
        <v>-52.357999999999997</v>
      </c>
      <c r="U23" s="15">
        <v>-191.804</v>
      </c>
      <c r="W23" s="15">
        <v>-153.512</v>
      </c>
      <c r="X23" s="15">
        <v>-183.78299999999999</v>
      </c>
      <c r="Y23" s="15">
        <v>-85.769000000000005</v>
      </c>
      <c r="Z23" s="15">
        <v>-93.551000000000002</v>
      </c>
      <c r="AA23" s="15">
        <v>-516.61500000000001</v>
      </c>
      <c r="AC23" s="15">
        <v>-84.516999999999996</v>
      </c>
      <c r="AD23" s="15">
        <v>-83.23</v>
      </c>
      <c r="AE23" s="15">
        <v>-91.233000000000004</v>
      </c>
      <c r="AF23" s="15">
        <v>-89.296000000000006</v>
      </c>
      <c r="AG23" s="15">
        <v>-348.27600000000001</v>
      </c>
      <c r="AI23" s="15">
        <v>-96.119</v>
      </c>
      <c r="AJ23" s="15">
        <v>-97.402000000000001</v>
      </c>
      <c r="AK23" s="15">
        <v>-137.85</v>
      </c>
      <c r="AL23" s="15">
        <v>-95.156000000000006</v>
      </c>
      <c r="AM23" s="15">
        <v>-426.52699999999999</v>
      </c>
      <c r="AO23" s="15">
        <v>-150.69900000000001</v>
      </c>
      <c r="AP23" s="15">
        <v>-145.874</v>
      </c>
      <c r="AQ23" s="15">
        <v>-139.79300000000001</v>
      </c>
      <c r="AR23" s="15">
        <v>-142.04400000000001</v>
      </c>
      <c r="AS23" s="15">
        <v>-578.41</v>
      </c>
      <c r="AU23" s="15">
        <v>-348.19</v>
      </c>
      <c r="AV23" s="15">
        <v>-203.52099999999999</v>
      </c>
      <c r="AW23" s="15">
        <v>-322.20340183928573</v>
      </c>
      <c r="AX23" s="15">
        <v>-87.561598160714254</v>
      </c>
      <c r="AY23" s="15">
        <v>-961.476</v>
      </c>
      <c r="BA23" s="15">
        <v>-3.8969999999999998</v>
      </c>
      <c r="BB23" s="15">
        <v>-185.04707926187402</v>
      </c>
      <c r="BC23" s="15">
        <v>-236.74292073812597</v>
      </c>
      <c r="BD23" s="15">
        <v>-73.516999999999996</v>
      </c>
      <c r="BE23" s="15">
        <v>-499.20400000000001</v>
      </c>
      <c r="BG23" s="15">
        <v>-120.69199999999999</v>
      </c>
      <c r="BH23" s="15">
        <v>-80.417000000000002</v>
      </c>
      <c r="BI23" s="15">
        <v>-241.629796987579</v>
      </c>
      <c r="BJ23" s="15">
        <v>-129.85792573934171</v>
      </c>
      <c r="BK23" s="15">
        <v>-572.59672272692126</v>
      </c>
      <c r="BM23" s="15">
        <v>-144.90799999999999</v>
      </c>
      <c r="BN23" s="15">
        <v>-189.56</v>
      </c>
      <c r="BO23" s="15">
        <v>-100.47200000000001</v>
      </c>
      <c r="BP23" s="15">
        <v>-174</v>
      </c>
      <c r="BQ23" s="15">
        <v>-609</v>
      </c>
      <c r="BS23" s="15">
        <v>-105.08762371521662</v>
      </c>
      <c r="BT23" s="15">
        <v>-53.174999999999997</v>
      </c>
      <c r="BU23" s="15">
        <v>-109.71485798337716</v>
      </c>
      <c r="BV23" s="15">
        <v>-133.57429024816747</v>
      </c>
      <c r="BW23" s="15">
        <f>SUM(BS23:BV23)</f>
        <v>-401.55177194676128</v>
      </c>
      <c r="BY23" s="15">
        <v>-246.33235885478763</v>
      </c>
      <c r="BZ23" s="15">
        <v>-98.840909110919284</v>
      </c>
    </row>
    <row r="24" spans="2:78">
      <c r="B24" s="4" t="s">
        <v>46</v>
      </c>
      <c r="C24" s="4" t="s">
        <v>59</v>
      </c>
      <c r="D24"/>
      <c r="E24" s="15">
        <v>-14.364000000000001</v>
      </c>
      <c r="F24" s="15">
        <v>-30.504000000000001</v>
      </c>
      <c r="G24" s="15">
        <v>-19.097999999999999</v>
      </c>
      <c r="H24" s="15">
        <v>-4.0250000000000004</v>
      </c>
      <c r="I24" s="15">
        <v>-67.991</v>
      </c>
      <c r="K24" s="15">
        <v>-36.131999999999998</v>
      </c>
      <c r="L24" s="15">
        <v>-34.826999999999998</v>
      </c>
      <c r="M24" s="15">
        <v>-34.491999999999997</v>
      </c>
      <c r="N24" s="15">
        <v>-54.286000000000001</v>
      </c>
      <c r="O24" s="15">
        <v>-159.73699999999999</v>
      </c>
      <c r="Q24" s="15">
        <v>-40.283000000000001</v>
      </c>
      <c r="R24" s="15">
        <v>-43.335000000000001</v>
      </c>
      <c r="S24" s="15">
        <v>-39.539000000000001</v>
      </c>
      <c r="T24" s="15">
        <v>-64.281999999999996</v>
      </c>
      <c r="U24" s="15">
        <v>-187.43899999999999</v>
      </c>
      <c r="W24" s="15">
        <v>-42.05</v>
      </c>
      <c r="X24" s="15">
        <v>-29.036999999999999</v>
      </c>
      <c r="Y24" s="15">
        <v>-63.377000000000002</v>
      </c>
      <c r="Z24" s="15">
        <v>-62.536999999999999</v>
      </c>
      <c r="AA24" s="15">
        <v>-197.001</v>
      </c>
      <c r="AC24" s="15">
        <v>-57.539000000000001</v>
      </c>
      <c r="AD24" s="15">
        <v>-67.808999999999997</v>
      </c>
      <c r="AE24" s="15">
        <v>-60.545000000000002</v>
      </c>
      <c r="AF24" s="15">
        <v>-144.28200000000001</v>
      </c>
      <c r="AG24" s="15">
        <v>-330.17500000000001</v>
      </c>
      <c r="AI24" s="15">
        <v>-55.74</v>
      </c>
      <c r="AJ24" s="15">
        <v>-70.099000000000004</v>
      </c>
      <c r="AK24" s="15">
        <v>-60.054000000000002</v>
      </c>
      <c r="AL24" s="15">
        <v>-135.30799999999999</v>
      </c>
      <c r="AM24" s="15">
        <v>-321.20100000000002</v>
      </c>
      <c r="AO24" s="15">
        <v>-50.026000000000003</v>
      </c>
      <c r="AP24" s="15">
        <v>-29.216999999999999</v>
      </c>
      <c r="AQ24" s="15">
        <v>-68.524020191903773</v>
      </c>
      <c r="AR24" s="15">
        <v>-63.023979808096222</v>
      </c>
      <c r="AS24" s="15">
        <v>-210.791</v>
      </c>
      <c r="AU24" s="15">
        <v>0.20198778596993133</v>
      </c>
      <c r="AV24" s="15">
        <v>-68.842987785969939</v>
      </c>
      <c r="AW24" s="15">
        <v>-46.255000000000003</v>
      </c>
      <c r="AX24" s="15">
        <v>-180.03251972678873</v>
      </c>
      <c r="AY24" s="15">
        <v>-294.92851972678875</v>
      </c>
      <c r="BA24" s="15">
        <v>-128.071</v>
      </c>
      <c r="BB24" s="15">
        <v>-95.721180578336558</v>
      </c>
      <c r="BC24" s="15">
        <v>-89.175819421663448</v>
      </c>
      <c r="BD24" s="15">
        <v>-145.74199999999999</v>
      </c>
      <c r="BE24" s="15">
        <v>-458.71000000000004</v>
      </c>
      <c r="BG24" s="15">
        <v>-119.709</v>
      </c>
      <c r="BH24" s="15">
        <v>-152.727</v>
      </c>
      <c r="BI24" s="15">
        <v>-93.867638959999894</v>
      </c>
      <c r="BJ24" s="15">
        <v>-175.16701967000017</v>
      </c>
      <c r="BK24" s="15">
        <v>-541.47065863000012</v>
      </c>
      <c r="BM24" s="15">
        <v>-115.73099999999999</v>
      </c>
      <c r="BN24" s="15">
        <v>-119.12</v>
      </c>
      <c r="BO24" s="15">
        <v>-148.983</v>
      </c>
      <c r="BP24" s="15">
        <v>-165.44495380183514</v>
      </c>
      <c r="BQ24" s="15">
        <v>-549.27905797229721</v>
      </c>
      <c r="BS24" s="15">
        <v>-107.35718751335652</v>
      </c>
      <c r="BT24" s="15">
        <v>-152.05500000000001</v>
      </c>
      <c r="BU24" s="15">
        <v>-138.72795749570713</v>
      </c>
      <c r="BV24" s="15">
        <v>-181.38573944256234</v>
      </c>
      <c r="BW24" s="15">
        <f>SUM(BS24:BV24)</f>
        <v>-579.52588445162598</v>
      </c>
      <c r="BY24" s="15">
        <v>-125.24391787310256</v>
      </c>
      <c r="BZ24" s="15">
        <v>-175.85938937132605</v>
      </c>
    </row>
    <row r="25" spans="2:78">
      <c r="B25" s="10" t="s">
        <v>47</v>
      </c>
      <c r="C25" s="10" t="s">
        <v>60</v>
      </c>
      <c r="D25"/>
      <c r="E25" s="16">
        <v>9.5259999999999998</v>
      </c>
      <c r="F25" s="16">
        <v>16.468</v>
      </c>
      <c r="G25" s="16">
        <v>19.454999999999998</v>
      </c>
      <c r="H25" s="16">
        <v>98.995999999999995</v>
      </c>
      <c r="I25" s="16">
        <v>144.44499999999999</v>
      </c>
      <c r="K25" s="16">
        <v>64.272999999999996</v>
      </c>
      <c r="L25" s="16">
        <v>63.533000000000001</v>
      </c>
      <c r="M25" s="16">
        <v>48.58</v>
      </c>
      <c r="N25" s="16">
        <v>91.492000000000004</v>
      </c>
      <c r="O25" s="16">
        <v>267.87799999999999</v>
      </c>
      <c r="Q25" s="16">
        <v>73.078999999999994</v>
      </c>
      <c r="R25" s="16">
        <v>47.686999999999998</v>
      </c>
      <c r="S25" s="16">
        <v>62.634</v>
      </c>
      <c r="T25" s="16">
        <v>102.37700000000011</v>
      </c>
      <c r="U25" s="16">
        <v>285.77700000000016</v>
      </c>
      <c r="W25" s="16">
        <v>-21.166</v>
      </c>
      <c r="X25" s="16">
        <v>15.077</v>
      </c>
      <c r="Y25" s="16">
        <v>100.661</v>
      </c>
      <c r="Z25" s="16">
        <v>130.316</v>
      </c>
      <c r="AA25" s="16">
        <v>224.88800000000001</v>
      </c>
      <c r="AC25" s="16">
        <v>110.54</v>
      </c>
      <c r="AD25" s="16">
        <v>110.23399999999999</v>
      </c>
      <c r="AE25" s="16">
        <v>142.51300000000001</v>
      </c>
      <c r="AF25" s="16">
        <v>260.32900000000001</v>
      </c>
      <c r="AG25" s="16">
        <v>623.61599999999999</v>
      </c>
      <c r="AI25" s="16">
        <v>106.249</v>
      </c>
      <c r="AJ25" s="16">
        <v>112.27500000000001</v>
      </c>
      <c r="AK25" s="16">
        <v>107.29900000000001</v>
      </c>
      <c r="AL25" s="16">
        <v>271.01499999999999</v>
      </c>
      <c r="AM25" s="16">
        <v>596.83799999999997</v>
      </c>
      <c r="AO25" s="16">
        <v>92.156999999999996</v>
      </c>
      <c r="AP25" s="16">
        <v>11.603999999999999</v>
      </c>
      <c r="AQ25" s="16">
        <v>121.62371992668541</v>
      </c>
      <c r="AR25" s="16">
        <v>113.96613819190409</v>
      </c>
      <c r="AS25" s="16">
        <v>339.35085811858949</v>
      </c>
      <c r="AU25" s="16">
        <v>-34.734012204030492</v>
      </c>
      <c r="AV25" s="16">
        <v>79.952012224029318</v>
      </c>
      <c r="AW25" s="16">
        <v>61.571598170715269</v>
      </c>
      <c r="AX25" s="16">
        <v>268.52912029234136</v>
      </c>
      <c r="AY25" s="16">
        <v>375.31871848305536</v>
      </c>
      <c r="BA25" s="16">
        <v>218.875</v>
      </c>
      <c r="BB25" s="16">
        <v>105.509223373344</v>
      </c>
      <c r="BC25" s="16">
        <v>165.28177662665604</v>
      </c>
      <c r="BD25" s="16">
        <v>254.15365793936198</v>
      </c>
      <c r="BE25" s="16">
        <v>743.81965793936195</v>
      </c>
      <c r="BG25" s="16">
        <v>209.10816448484013</v>
      </c>
      <c r="BH25" s="16">
        <v>222.77716448484099</v>
      </c>
      <c r="BI25" s="16">
        <v>182.21199999999999</v>
      </c>
      <c r="BJ25" s="16">
        <v>321.71754034021689</v>
      </c>
      <c r="BK25" s="16">
        <v>935.81428102350219</v>
      </c>
      <c r="BM25" s="16">
        <v>221.47499999999999</v>
      </c>
      <c r="BN25" s="16">
        <v>180.89400000000001</v>
      </c>
      <c r="BO25" s="16">
        <v>275.77199999999982</v>
      </c>
      <c r="BP25" s="16">
        <v>293.25809363839517</v>
      </c>
      <c r="BQ25" s="16">
        <v>971.39912301126981</v>
      </c>
      <c r="BS25" s="16">
        <v>191.92307875559098</v>
      </c>
      <c r="BT25" s="16">
        <v>222.708</v>
      </c>
      <c r="BU25" s="16">
        <v>240.729444675217</v>
      </c>
      <c r="BV25" s="16">
        <v>334.58584572997989</v>
      </c>
      <c r="BW25" s="16">
        <f>SUM(BS25:BV25)</f>
        <v>989.94636916078775</v>
      </c>
      <c r="BY25" s="16">
        <v>182.44797545492347</v>
      </c>
      <c r="BZ25" s="16">
        <v>255.38246545265864</v>
      </c>
    </row>
    <row r="26" spans="2:78" s="11" customFormat="1">
      <c r="B26" s="11" t="s">
        <v>48</v>
      </c>
      <c r="C26" s="11" t="s">
        <v>61</v>
      </c>
      <c r="D26" s="12"/>
      <c r="E26" s="14">
        <v>5.9116406447324897E-3</v>
      </c>
      <c r="F26" s="14">
        <v>1.001004164974823E-5</v>
      </c>
      <c r="G26" s="14">
        <v>1.16224539477811E-2</v>
      </c>
      <c r="H26" s="14">
        <v>5.3006698925312686E-2</v>
      </c>
      <c r="I26" s="14">
        <v>2.1247933053969853E-2</v>
      </c>
      <c r="K26" s="14">
        <v>3.6422932852779338E-2</v>
      </c>
      <c r="L26" s="14">
        <v>3.6377992611373353E-2</v>
      </c>
      <c r="M26" s="14">
        <v>2.7074926990213345E-2</v>
      </c>
      <c r="N26" s="14">
        <v>4.6494775105689584E-2</v>
      </c>
      <c r="O26" s="14">
        <v>3.6830987977867692E-2</v>
      </c>
      <c r="Q26" s="14">
        <v>3.8192410225964396E-2</v>
      </c>
      <c r="R26" s="14">
        <v>2.5535809143562151E-2</v>
      </c>
      <c r="S26" s="14">
        <v>3.3000000000000002E-2</v>
      </c>
      <c r="T26" s="14">
        <v>4.8297644489104695E-2</v>
      </c>
      <c r="U26" s="14">
        <v>3.6590349971716396E-2</v>
      </c>
      <c r="W26" s="14">
        <v>2.556409115520079E-2</v>
      </c>
      <c r="X26" s="14">
        <v>4.8720666455544853E-3</v>
      </c>
      <c r="Y26" s="14">
        <v>3.2562528426423196E-2</v>
      </c>
      <c r="Z26" s="14">
        <v>3.8943904054958255E-2</v>
      </c>
      <c r="AA26" s="14">
        <v>1.8369188106357476E-2</v>
      </c>
      <c r="AC26" s="14">
        <v>3.4018211895005097E-2</v>
      </c>
      <c r="AD26" s="14">
        <v>3.4931586580143774E-2</v>
      </c>
      <c r="AE26" s="14">
        <v>4.4251514703065452E-2</v>
      </c>
      <c r="AF26" s="14">
        <v>7.5600000000000001E-2</v>
      </c>
      <c r="AG26" s="14">
        <v>4.771495886794494E-2</v>
      </c>
      <c r="AI26" s="14">
        <v>3.281238654407536E-2</v>
      </c>
      <c r="AJ26" s="14">
        <v>3.5701738441589574E-2</v>
      </c>
      <c r="AK26" s="14">
        <v>3.3441249391428854E-2</v>
      </c>
      <c r="AL26" s="14">
        <v>7.8825408625445556E-2</v>
      </c>
      <c r="AM26" s="14">
        <v>4.5789775981899074E-2</v>
      </c>
      <c r="AO26" s="14">
        <v>2.7053901767980931E-2</v>
      </c>
      <c r="AP26" s="14">
        <v>3.4457394207976617E-3</v>
      </c>
      <c r="AQ26" s="14">
        <v>3.2860521898035795E-2</v>
      </c>
      <c r="AR26" s="14">
        <v>2.8968544226916488E-2</v>
      </c>
      <c r="AS26" s="14">
        <v>2.3550651994893246E-2</v>
      </c>
      <c r="AU26" s="53">
        <v>-7.9965365859608947E-3</v>
      </c>
      <c r="AV26" s="14">
        <v>1.8816674478039565E-2</v>
      </c>
      <c r="AW26" s="14">
        <v>1.3680364192321432E-2</v>
      </c>
      <c r="AX26" s="14">
        <v>5.5607845942545066E-2</v>
      </c>
      <c r="AY26" s="14">
        <v>2.0941393886423278E-2</v>
      </c>
      <c r="BA26" s="14">
        <v>4.664845130338597E-2</v>
      </c>
      <c r="BB26" s="14">
        <v>2.2260925455237491E-2</v>
      </c>
      <c r="BC26" s="14">
        <v>3.3482894727465531E-2</v>
      </c>
      <c r="BD26" s="14">
        <v>4.6942623807756392E-2</v>
      </c>
      <c r="BE26" s="14">
        <v>3.7600603781141169E-2</v>
      </c>
      <c r="BG26" s="14">
        <v>4.1068349772117325E-2</v>
      </c>
      <c r="BH26" s="14">
        <v>4.2848457315824894E-2</v>
      </c>
      <c r="BI26" s="14">
        <v>3.5581437894778266E-2</v>
      </c>
      <c r="BJ26" s="14">
        <v>5.902152246371848E-2</v>
      </c>
      <c r="BK26" s="14">
        <v>4.4855818223156332E-2</v>
      </c>
      <c r="BM26" s="14">
        <v>4.2265124416618192E-2</v>
      </c>
      <c r="BN26" s="14">
        <v>3.5010300879593129E-2</v>
      </c>
      <c r="BO26" s="14">
        <v>5.0908498835059067E-2</v>
      </c>
      <c r="BP26" s="14">
        <v>5.0049657295760309E-2</v>
      </c>
      <c r="BQ26" s="14">
        <v>4.4799284227361721E-2</v>
      </c>
      <c r="BS26" s="14">
        <v>3.4942324826093801E-2</v>
      </c>
      <c r="BT26" s="14">
        <v>4.0552135684806298E-2</v>
      </c>
      <c r="BU26" s="14">
        <v>4.2927121363783925E-2</v>
      </c>
      <c r="BV26" s="14">
        <f>BV25/BV13</f>
        <v>5.3728546720941066E-2</v>
      </c>
      <c r="BW26" s="14">
        <f>BW25/BW13</f>
        <v>4.3381256149242674E-2</v>
      </c>
      <c r="BY26" s="14">
        <v>3.014898269757977E-2</v>
      </c>
      <c r="BZ26" s="14">
        <f>+BZ25/BZ13</f>
        <v>4.1712447431371889E-2</v>
      </c>
    </row>
    <row r="27" spans="2:78" ht="6" customHeight="1">
      <c r="D27"/>
    </row>
    <row r="28" spans="2:78">
      <c r="B28" s="10" t="s">
        <v>94</v>
      </c>
      <c r="C28" s="10" t="s">
        <v>95</v>
      </c>
      <c r="D28"/>
      <c r="E28" s="16">
        <v>163.30600000000001</v>
      </c>
      <c r="F28" s="16">
        <v>169.577</v>
      </c>
      <c r="G28" s="16">
        <v>169.96600000000001</v>
      </c>
      <c r="H28" s="16">
        <v>218.80376625</v>
      </c>
      <c r="I28" s="16">
        <v>724.16853139129387</v>
      </c>
      <c r="K28" s="16">
        <v>179.803</v>
      </c>
      <c r="L28" s="16">
        <v>185.32300000000001</v>
      </c>
      <c r="M28" s="16">
        <v>195.58</v>
      </c>
      <c r="N28" s="16">
        <v>232.45099999999999</v>
      </c>
      <c r="O28" s="16">
        <v>793.15700103360803</v>
      </c>
      <c r="Q28" s="16">
        <v>188.369</v>
      </c>
      <c r="R28" s="16">
        <v>186.54499999999999</v>
      </c>
      <c r="S28" s="16">
        <v>199.81399999999999</v>
      </c>
      <c r="T28" s="16">
        <v>250.28200000000001</v>
      </c>
      <c r="U28" s="16">
        <v>825.01</v>
      </c>
      <c r="W28" s="16">
        <v>225.60300000000001</v>
      </c>
      <c r="X28" s="16">
        <v>272.34300000000002</v>
      </c>
      <c r="Y28" s="16">
        <v>317.71100000000001</v>
      </c>
      <c r="Z28" s="16">
        <v>367.42500000000001</v>
      </c>
      <c r="AA28" s="16">
        <v>1183.0820000000001</v>
      </c>
      <c r="AC28" s="16">
        <v>321.46899999999999</v>
      </c>
      <c r="AD28" s="16">
        <v>323.70600000000002</v>
      </c>
      <c r="AE28" s="16">
        <v>352.07299999999998</v>
      </c>
      <c r="AF28" s="16">
        <v>429.45800000000003</v>
      </c>
      <c r="AG28" s="16">
        <v>1426.7059999999999</v>
      </c>
      <c r="AI28" s="16">
        <v>398.536</v>
      </c>
      <c r="AJ28" s="16">
        <v>413.60700000000003</v>
      </c>
      <c r="AK28" s="16">
        <v>441.94200000000001</v>
      </c>
      <c r="AL28" s="16">
        <v>521.98199999999997</v>
      </c>
      <c r="AM28" s="16">
        <v>1776.067</v>
      </c>
      <c r="AO28" s="16">
        <v>440.19900000000001</v>
      </c>
      <c r="AP28" s="16">
        <v>374.30300000000017</v>
      </c>
      <c r="AQ28" s="16">
        <v>481.71474011858919</v>
      </c>
      <c r="AR28" s="16">
        <v>527.10111799999993</v>
      </c>
      <c r="AS28" s="16">
        <v>1823.3178581185894</v>
      </c>
      <c r="AU28" s="16">
        <v>524.36700000999963</v>
      </c>
      <c r="AV28" s="16">
        <v>514.2240000099996</v>
      </c>
      <c r="AW28" s="16">
        <v>589.24000001000059</v>
      </c>
      <c r="AX28" s="16">
        <v>621.24900000999855</v>
      </c>
      <c r="AY28" s="16">
        <v>2249.0800000399986</v>
      </c>
      <c r="BA28" s="16">
        <v>545.43299999999999</v>
      </c>
      <c r="BB28" s="16">
        <v>567.46819336594592</v>
      </c>
      <c r="BC28" s="16">
        <v>663.18180663405394</v>
      </c>
      <c r="BD28" s="16">
        <v>720.33500000000004</v>
      </c>
      <c r="BE28" s="16">
        <v>2496.4180000000001</v>
      </c>
      <c r="BG28" s="16">
        <v>666.25899999999956</v>
      </c>
      <c r="BH28" s="16">
        <v>660.72500000000002</v>
      </c>
      <c r="BI28" s="16">
        <v>725.57406128553498</v>
      </c>
      <c r="BJ28" s="16">
        <v>739.75821014011319</v>
      </c>
      <c r="BK28" s="16">
        <v>2792.3162714256482</v>
      </c>
      <c r="BM28" s="16">
        <v>691.94129237678999</v>
      </c>
      <c r="BN28" s="16">
        <v>705.65800000000002</v>
      </c>
      <c r="BO28" s="16">
        <v>769.43399999999997</v>
      </c>
      <c r="BP28" s="16">
        <v>836.13975744177264</v>
      </c>
      <c r="BQ28" s="16">
        <v>3003.1730637953901</v>
      </c>
      <c r="BS28" s="16">
        <v>642.54683814826262</v>
      </c>
      <c r="BT28" s="16">
        <v>711.88099999999997</v>
      </c>
      <c r="BU28" s="16">
        <v>763.91844710689122</v>
      </c>
      <c r="BV28" s="16">
        <v>876.78612408851177</v>
      </c>
      <c r="BW28" s="16">
        <f>SUM(BS28:BV28)</f>
        <v>2995.1324093436656</v>
      </c>
      <c r="BY28" s="16">
        <v>784.91644563311979</v>
      </c>
      <c r="BZ28" s="16">
        <v>811.74461622678166</v>
      </c>
    </row>
    <row r="29" spans="2:78" s="11" customFormat="1">
      <c r="B29" s="11" t="s">
        <v>96</v>
      </c>
      <c r="C29" s="11" t="s">
        <v>123</v>
      </c>
      <c r="D29" s="12"/>
      <c r="E29" s="14">
        <v>0.10134436144537938</v>
      </c>
      <c r="F29" s="14">
        <v>1.0307704838713599E-4</v>
      </c>
      <c r="G29" s="14">
        <v>0.10153801118933757</v>
      </c>
      <c r="H29" s="14">
        <v>0.11715690897953697</v>
      </c>
      <c r="I29" s="14">
        <v>0.10652555972718944</v>
      </c>
      <c r="K29" s="14">
        <v>0.10189274805483302</v>
      </c>
      <c r="L29" s="14">
        <v>0.10611302354237237</v>
      </c>
      <c r="M29" s="14">
        <v>0.1090019394966226</v>
      </c>
      <c r="N29" s="14">
        <v>0.1181278906143996</v>
      </c>
      <c r="O29" s="14">
        <v>0.10905246406808478</v>
      </c>
      <c r="Q29" s="14">
        <v>9.8445054281731934E-2</v>
      </c>
      <c r="R29" s="14">
        <v>9.9892581137119157E-2</v>
      </c>
      <c r="S29" s="14">
        <v>0.105</v>
      </c>
      <c r="T29" s="14">
        <v>0.11807369876067952</v>
      </c>
      <c r="U29" s="14">
        <v>0.10563272982138426</v>
      </c>
      <c r="W29" s="14">
        <v>8.3000000000000004E-2</v>
      </c>
      <c r="X29" s="14">
        <v>8.8006449986751029E-2</v>
      </c>
      <c r="Y29" s="14">
        <v>0.10277538936516964</v>
      </c>
      <c r="Z29" s="14">
        <v>0.10980204999687709</v>
      </c>
      <c r="AA29" s="14">
        <v>9.6635906776909475E-2</v>
      </c>
      <c r="AC29" s="14">
        <v>9.8930706744185762E-2</v>
      </c>
      <c r="AD29" s="14">
        <v>0.10257800485688477</v>
      </c>
      <c r="AE29" s="14">
        <v>0.10932154491863591</v>
      </c>
      <c r="AF29" s="14">
        <v>0.12469950896399849</v>
      </c>
      <c r="AG29" s="14">
        <v>0.10916207765004805</v>
      </c>
      <c r="AI29" s="14">
        <v>0.12264774563955098</v>
      </c>
      <c r="AJ29" s="14">
        <v>0.13106637242736019</v>
      </c>
      <c r="AK29" s="14">
        <v>0.13722663199323093</v>
      </c>
      <c r="AL29" s="14">
        <v>0.15156522654410945</v>
      </c>
      <c r="AM29" s="14">
        <v>0.13589286353718838</v>
      </c>
      <c r="AO29" s="14">
        <v>0.12920508071482581</v>
      </c>
      <c r="AP29" s="14">
        <v>0.11114707018466341</v>
      </c>
      <c r="AQ29" s="14">
        <v>0.13015058062535381</v>
      </c>
      <c r="AR29" s="14">
        <v>0.13398148161455231</v>
      </c>
      <c r="AS29" s="14">
        <v>0.12653666058395266</v>
      </c>
      <c r="AU29" s="14">
        <v>0.12072086217451029</v>
      </c>
      <c r="AV29" s="14">
        <v>0.1210224151691268</v>
      </c>
      <c r="AW29" s="14">
        <v>0.13092104210889688</v>
      </c>
      <c r="AX29" s="14">
        <v>0.12865017636413664</v>
      </c>
      <c r="AY29" s="14">
        <v>0.12549033086672676</v>
      </c>
      <c r="BA29" s="14">
        <v>0.11624719469907353</v>
      </c>
      <c r="BB29" s="14">
        <v>0.1197273863675276</v>
      </c>
      <c r="BC29" s="14">
        <v>0.13434782145920646</v>
      </c>
      <c r="BD29" s="14">
        <v>0.13304713060092116</v>
      </c>
      <c r="BE29" s="14">
        <v>0.1261956753739911</v>
      </c>
      <c r="BG29" s="14">
        <v>0.13085169447223949</v>
      </c>
      <c r="BH29" s="14">
        <v>0.12708235615380972</v>
      </c>
      <c r="BI29" s="14">
        <v>0.14168689083135955</v>
      </c>
      <c r="BJ29" s="14">
        <v>0.13571425347630278</v>
      </c>
      <c r="BK29" s="14">
        <v>0.13384240188730881</v>
      </c>
      <c r="BM29" s="14">
        <v>0.13166471251891171</v>
      </c>
      <c r="BN29" s="14">
        <v>0.13657363282745713</v>
      </c>
      <c r="BO29" s="14">
        <v>0.14204021390013952</v>
      </c>
      <c r="BP29" s="14">
        <v>0.14270197215058827</v>
      </c>
      <c r="BQ29" s="14">
        <v>0.13850126120338849</v>
      </c>
      <c r="BS29" s="14">
        <v>0.11698478619732985</v>
      </c>
      <c r="BT29" s="14">
        <v>0.12962363795725121</v>
      </c>
      <c r="BU29" s="14">
        <v>0.13622272063657895</v>
      </c>
      <c r="BV29" s="14">
        <f>BV28/BV13</f>
        <v>0.14079628541842221</v>
      </c>
      <c r="BW29" s="14">
        <f>BW28/BW13</f>
        <v>0.13125216708535872</v>
      </c>
      <c r="BY29" s="14">
        <v>0.1297050969156158</v>
      </c>
      <c r="BZ29" s="14">
        <f>+BZ28/BZ13</f>
        <v>0.13258488429126522</v>
      </c>
    </row>
    <row r="30" spans="2:78">
      <c r="B30" s="27" t="s">
        <v>216</v>
      </c>
      <c r="D30"/>
    </row>
    <row r="31" spans="2:78" s="2" customFormat="1"/>
    <row r="36" spans="2:78" ht="18.5">
      <c r="B36" s="3" t="s">
        <v>252</v>
      </c>
    </row>
    <row r="37" spans="2:78" ht="18.75" customHeight="1">
      <c r="B37" s="3" t="s">
        <v>253</v>
      </c>
    </row>
    <row r="38" spans="2:78" ht="14.65" customHeight="1">
      <c r="AO38" s="101" t="s">
        <v>162</v>
      </c>
      <c r="AP38" s="102"/>
      <c r="AQ38" s="102"/>
      <c r="AR38" s="102"/>
      <c r="AS38" s="103"/>
      <c r="AU38" s="101" t="s">
        <v>162</v>
      </c>
      <c r="AV38" s="102"/>
      <c r="AW38" s="102"/>
      <c r="AX38" s="102"/>
      <c r="AY38" s="103"/>
      <c r="BA38" s="101" t="s">
        <v>162</v>
      </c>
      <c r="BB38" s="102"/>
      <c r="BC38" s="102"/>
      <c r="BD38" s="102"/>
      <c r="BE38" s="103"/>
      <c r="BG38" s="101" t="s">
        <v>162</v>
      </c>
      <c r="BH38" s="102"/>
      <c r="BI38" s="102"/>
      <c r="BJ38" s="102"/>
      <c r="BK38" s="103"/>
      <c r="BM38" s="101" t="s">
        <v>162</v>
      </c>
      <c r="BN38" s="102"/>
      <c r="BO38" s="102"/>
      <c r="BP38" s="102"/>
      <c r="BQ38" s="103"/>
      <c r="BS38" s="101" t="s">
        <v>162</v>
      </c>
      <c r="BT38" s="102"/>
      <c r="BU38" s="102"/>
      <c r="BV38" s="102"/>
      <c r="BW38" s="103"/>
      <c r="BY38" s="101" t="s">
        <v>162</v>
      </c>
      <c r="BZ38" s="103"/>
    </row>
    <row r="39" spans="2:78" ht="15" customHeight="1">
      <c r="AO39" s="104"/>
      <c r="AP39" s="105"/>
      <c r="AQ39" s="105"/>
      <c r="AR39" s="105"/>
      <c r="AS39" s="106"/>
      <c r="AU39" s="104"/>
      <c r="AV39" s="105"/>
      <c r="AW39" s="105"/>
      <c r="AX39" s="105"/>
      <c r="AY39" s="106"/>
      <c r="BA39" s="104"/>
      <c r="BB39" s="105"/>
      <c r="BC39" s="105"/>
      <c r="BD39" s="105"/>
      <c r="BE39" s="106"/>
      <c r="BG39" s="104"/>
      <c r="BH39" s="105"/>
      <c r="BI39" s="105"/>
      <c r="BJ39" s="105"/>
      <c r="BK39" s="106"/>
      <c r="BM39" s="104"/>
      <c r="BN39" s="105"/>
      <c r="BO39" s="105"/>
      <c r="BP39" s="105"/>
      <c r="BQ39" s="106"/>
      <c r="BS39" s="104"/>
      <c r="BT39" s="105"/>
      <c r="BU39" s="105"/>
      <c r="BV39" s="105"/>
      <c r="BW39" s="106"/>
      <c r="BY39" s="104"/>
      <c r="BZ39" s="106"/>
    </row>
    <row r="40" spans="2:78" s="24" customFormat="1" ht="29">
      <c r="B40" s="41"/>
      <c r="C40" s="41"/>
      <c r="D40" s="40"/>
      <c r="E40" s="4"/>
      <c r="F40" s="4"/>
      <c r="G40" s="4"/>
      <c r="H40" s="4"/>
      <c r="I40" s="4"/>
      <c r="J40" s="4"/>
      <c r="K40" s="4"/>
      <c r="L40" s="4"/>
      <c r="M40" s="4"/>
      <c r="N40" s="4"/>
      <c r="O40" s="4"/>
      <c r="P40" s="4"/>
      <c r="Q40" s="4"/>
      <c r="R40" s="4"/>
      <c r="S40" s="4"/>
      <c r="T40" s="4"/>
      <c r="U40" s="4"/>
      <c r="W40" s="4"/>
      <c r="X40" s="4"/>
      <c r="Y40" s="4"/>
      <c r="Z40" s="4"/>
      <c r="AA40" s="4"/>
      <c r="AC40" s="4"/>
      <c r="AD40" s="4"/>
      <c r="AE40" s="4"/>
      <c r="AF40" s="4"/>
      <c r="AG40" s="4"/>
      <c r="AI40" s="4"/>
      <c r="AJ40" s="4"/>
      <c r="AK40" s="4"/>
      <c r="AL40" s="4"/>
      <c r="AM40" s="4"/>
      <c r="AO40" s="37" t="s">
        <v>155</v>
      </c>
      <c r="AP40" s="37" t="s">
        <v>159</v>
      </c>
      <c r="AQ40" s="37" t="s">
        <v>163</v>
      </c>
      <c r="AR40" s="37" t="s">
        <v>165</v>
      </c>
      <c r="AS40" s="37">
        <v>2020</v>
      </c>
      <c r="AU40" s="37" t="s">
        <v>179</v>
      </c>
      <c r="AV40" s="37" t="s">
        <v>180</v>
      </c>
      <c r="AW40" s="37" t="s">
        <v>181</v>
      </c>
      <c r="AX40" s="37" t="s">
        <v>188</v>
      </c>
      <c r="AY40" s="37">
        <v>2021</v>
      </c>
      <c r="BA40" s="37" t="s">
        <v>185</v>
      </c>
      <c r="BB40" s="37" t="s">
        <v>190</v>
      </c>
      <c r="BC40" s="37" t="s">
        <v>193</v>
      </c>
      <c r="BD40" s="37" t="s">
        <v>200</v>
      </c>
      <c r="BE40" s="37">
        <v>2022</v>
      </c>
      <c r="BG40" s="37" t="s">
        <v>206</v>
      </c>
      <c r="BH40" s="37" t="s">
        <v>212</v>
      </c>
      <c r="BI40" s="37" t="s">
        <v>220</v>
      </c>
      <c r="BJ40" s="37" t="s">
        <v>223</v>
      </c>
      <c r="BK40" s="37">
        <v>2023</v>
      </c>
      <c r="BM40" s="37" t="s">
        <v>227</v>
      </c>
      <c r="BN40" s="37" t="s">
        <v>230</v>
      </c>
      <c r="BO40" s="37" t="s">
        <v>231</v>
      </c>
      <c r="BP40" s="37" t="s">
        <v>232</v>
      </c>
      <c r="BQ40" s="37">
        <v>2024</v>
      </c>
      <c r="BS40" s="37" t="s">
        <v>234</v>
      </c>
      <c r="BT40" s="37" t="s">
        <v>241</v>
      </c>
      <c r="BU40" s="37" t="s">
        <v>243</v>
      </c>
      <c r="BV40" s="37" t="s">
        <v>248</v>
      </c>
      <c r="BW40" s="37">
        <v>2025</v>
      </c>
      <c r="BY40" s="37" t="s">
        <v>254</v>
      </c>
      <c r="BZ40" s="37" t="s">
        <v>266</v>
      </c>
    </row>
    <row r="41" spans="2:78" ht="6" customHeight="1">
      <c r="D41"/>
    </row>
    <row r="42" spans="2:78">
      <c r="B42" s="4" t="s">
        <v>38</v>
      </c>
      <c r="C42" s="4" t="s">
        <v>51</v>
      </c>
      <c r="D42"/>
      <c r="AO42" s="15">
        <v>4029.0407719999998</v>
      </c>
      <c r="AP42" s="15">
        <v>3642.8471260000001</v>
      </c>
      <c r="AQ42" s="15">
        <v>4346.2238421185893</v>
      </c>
      <c r="AR42" s="15">
        <v>4818.9401180000004</v>
      </c>
      <c r="AS42" s="15">
        <v>14064.352999999999</v>
      </c>
      <c r="AU42" s="15">
        <v>5107.4980000099995</v>
      </c>
      <c r="AV42" s="15">
        <v>5067.6310000099993</v>
      </c>
      <c r="AW42" s="15">
        <v>5494.0230000100009</v>
      </c>
      <c r="AX42" s="15">
        <v>5856.3770000099985</v>
      </c>
      <c r="AY42" s="15">
        <v>17434.138999999999</v>
      </c>
      <c r="BA42" s="15">
        <v>5595.01</v>
      </c>
      <c r="BB42" s="15">
        <v>5672.1594803899989</v>
      </c>
      <c r="BC42" s="15">
        <v>5916.8485196100009</v>
      </c>
      <c r="BD42" s="15">
        <v>6421.6540496900006</v>
      </c>
      <c r="BE42" s="15">
        <v>19159.927049689999</v>
      </c>
      <c r="BG42" s="15">
        <v>4928.4989074299992</v>
      </c>
      <c r="BH42" s="15">
        <v>5029.1215190000003</v>
      </c>
      <c r="BI42" s="15">
        <v>4941.3041843650008</v>
      </c>
      <c r="BJ42" s="15">
        <v>5274.8684598306809</v>
      </c>
      <c r="BK42" s="15">
        <v>20173.793070625681</v>
      </c>
      <c r="BM42" s="15">
        <v>5059.3673739249998</v>
      </c>
      <c r="BN42" s="15">
        <v>4987.392684457519</v>
      </c>
      <c r="BO42" s="15">
        <v>5245.7663600983578</v>
      </c>
      <c r="BP42" s="15">
        <v>5648.8586753055306</v>
      </c>
      <c r="BQ42" s="15">
        <v>20941.385093786408</v>
      </c>
      <c r="BS42" s="15">
        <v>5309.3820370450003</v>
      </c>
      <c r="BT42" s="15">
        <v>5310.8753159419039</v>
      </c>
      <c r="BU42" s="15">
        <v>5425.0967323209516</v>
      </c>
      <c r="BV42" s="15">
        <v>6003.9795622221418</v>
      </c>
      <c r="BW42" s="15">
        <v>22049.333647529998</v>
      </c>
      <c r="BY42" s="15">
        <v>5853.2347627598283</v>
      </c>
      <c r="BZ42" s="15">
        <v>5887.4120399476433</v>
      </c>
    </row>
    <row r="43" spans="2:78">
      <c r="B43" s="4" t="s">
        <v>39</v>
      </c>
      <c r="C43" s="4" t="s">
        <v>52</v>
      </c>
      <c r="D43"/>
      <c r="AO43" s="15">
        <v>-2824.7352589285715</v>
      </c>
      <c r="AP43" s="15">
        <v>-2665.9607410714289</v>
      </c>
      <c r="AQ43" s="15">
        <v>-3217.1329999999998</v>
      </c>
      <c r="AR43" s="15">
        <v>-3470.32</v>
      </c>
      <c r="AS43" s="15">
        <v>-10086.245999999999</v>
      </c>
      <c r="AU43" s="15">
        <v>-3776.7249999999999</v>
      </c>
      <c r="AV43" s="15">
        <v>-3649.6320000000001</v>
      </c>
      <c r="AW43" s="15">
        <v>-3922.5</v>
      </c>
      <c r="AX43" s="15">
        <v>-4252.3100000000004</v>
      </c>
      <c r="AY43" s="15">
        <v>-12730.963</v>
      </c>
      <c r="AZ43" s="27"/>
      <c r="BA43" s="15">
        <v>-4011.1370000000002</v>
      </c>
      <c r="BB43" s="15">
        <v>-4142.8978700368534</v>
      </c>
      <c r="BC43" s="15">
        <v>-4266.2641299631468</v>
      </c>
      <c r="BD43" s="15">
        <v>-4562.370049690001</v>
      </c>
      <c r="BE43" s="15">
        <v>-14023.662049690001</v>
      </c>
      <c r="BF43" s="27"/>
      <c r="BG43" s="15">
        <v>-3611.7219074300001</v>
      </c>
      <c r="BH43" s="15">
        <v>-3675.5435189999998</v>
      </c>
      <c r="BI43" s="15">
        <v>-3591.5774469697008</v>
      </c>
      <c r="BJ43" s="15">
        <v>-3838.8723453048019</v>
      </c>
      <c r="BK43" s="15">
        <v>-14717.715218704503</v>
      </c>
      <c r="BL43" s="27"/>
      <c r="BM43" s="15">
        <v>-3710.9586489084145</v>
      </c>
      <c r="BN43" s="15">
        <v>-3625.3498119134133</v>
      </c>
      <c r="BO43" s="15">
        <v>-3790.8350139716435</v>
      </c>
      <c r="BP43" s="15">
        <v>-4108.9398038381969</v>
      </c>
      <c r="BQ43" s="15">
        <v>-15236.083278631668</v>
      </c>
      <c r="BR43" s="27"/>
      <c r="BS43" s="15">
        <v>-3917.3788324718321</v>
      </c>
      <c r="BT43" s="15">
        <v>-3867.6941399661541</v>
      </c>
      <c r="BU43" s="15">
        <v>-3945.5152240856223</v>
      </c>
      <c r="BV43" s="15">
        <v>-4362.0571092969994</v>
      </c>
      <c r="BW43" s="15">
        <v>-16092.645305820608</v>
      </c>
      <c r="BX43" s="27"/>
      <c r="BY43" s="15">
        <v>-4274.2935539800892</v>
      </c>
      <c r="BZ43" s="15">
        <v>-4267.9521727237861</v>
      </c>
    </row>
    <row r="44" spans="2:78">
      <c r="B44" s="10" t="s">
        <v>40</v>
      </c>
      <c r="C44" s="10" t="s">
        <v>53</v>
      </c>
      <c r="D44"/>
      <c r="AO44" s="16">
        <v>1204.3055130714285</v>
      </c>
      <c r="AP44" s="16">
        <v>976.88638492857149</v>
      </c>
      <c r="AQ44" s="16">
        <v>1129.0908421185893</v>
      </c>
      <c r="AR44" s="16">
        <v>1348.6201180000007</v>
      </c>
      <c r="AS44" s="16">
        <v>3978.107</v>
      </c>
      <c r="AU44" s="16">
        <v>1330.7730000099996</v>
      </c>
      <c r="AV44" s="16">
        <v>1417.9990000099997</v>
      </c>
      <c r="AW44" s="16">
        <v>1571.5230000100005</v>
      </c>
      <c r="AX44" s="16">
        <v>1604.0670000099988</v>
      </c>
      <c r="AY44" s="16">
        <v>4703.1760000000004</v>
      </c>
      <c r="BA44" s="16">
        <v>1583.873</v>
      </c>
      <c r="BB44" s="16">
        <v>1529.2616103531457</v>
      </c>
      <c r="BC44" s="16">
        <v>1650.5843896468543</v>
      </c>
      <c r="BD44" s="16">
        <v>1859.2840000000001</v>
      </c>
      <c r="BE44" s="16">
        <v>5136.2650000000003</v>
      </c>
      <c r="BG44" s="16">
        <v>1316.7769999999996</v>
      </c>
      <c r="BH44" s="16">
        <v>1353.5780000000004</v>
      </c>
      <c r="BI44" s="16">
        <v>1349.7267373952996</v>
      </c>
      <c r="BJ44" s="16">
        <v>1435.9961145258787</v>
      </c>
      <c r="BK44" s="16">
        <v>5456.0778519211781</v>
      </c>
      <c r="BM44" s="16">
        <v>1348.4087250165851</v>
      </c>
      <c r="BN44" s="16">
        <v>1362.0428725441056</v>
      </c>
      <c r="BO44" s="16">
        <v>1454.9313461267147</v>
      </c>
      <c r="BP44" s="16">
        <v>1539.9188714673332</v>
      </c>
      <c r="BQ44" s="16">
        <v>5705.3018151547385</v>
      </c>
      <c r="BS44" s="16">
        <v>1392.003204573168</v>
      </c>
      <c r="BT44" s="16">
        <v>1443.1811759757497</v>
      </c>
      <c r="BU44" s="16">
        <v>1479.5815082353288</v>
      </c>
      <c r="BV44" s="16">
        <v>1641.9224529251419</v>
      </c>
      <c r="BW44" s="16">
        <v>5956.6883417093886</v>
      </c>
      <c r="BY44" s="16">
        <v>1578.9412087797393</v>
      </c>
      <c r="BZ44" s="16">
        <v>1619.4598672238569</v>
      </c>
    </row>
    <row r="45" spans="2:78" s="11" customFormat="1">
      <c r="B45" s="11" t="s">
        <v>41</v>
      </c>
      <c r="C45" s="11" t="s">
        <v>54</v>
      </c>
      <c r="D45" s="12"/>
      <c r="E45" s="4"/>
      <c r="F45" s="4"/>
      <c r="G45" s="4"/>
      <c r="H45" s="4"/>
      <c r="I45" s="4"/>
      <c r="J45" s="4"/>
      <c r="K45" s="4"/>
      <c r="L45" s="4"/>
      <c r="M45" s="4"/>
      <c r="N45" s="4"/>
      <c r="O45" s="4"/>
      <c r="P45" s="4"/>
      <c r="Q45" s="4"/>
      <c r="R45" s="4"/>
      <c r="S45" s="4"/>
      <c r="T45" s="4"/>
      <c r="U45" s="4"/>
      <c r="W45" s="4"/>
      <c r="X45" s="4"/>
      <c r="Y45" s="4"/>
      <c r="Z45" s="4"/>
      <c r="AA45" s="4"/>
      <c r="AC45" s="4"/>
      <c r="AD45" s="4"/>
      <c r="AE45" s="4"/>
      <c r="AF45" s="4"/>
      <c r="AG45" s="4"/>
      <c r="AI45" s="4"/>
      <c r="AJ45" s="4"/>
      <c r="AK45" s="4"/>
      <c r="AL45" s="4"/>
      <c r="AM45" s="4"/>
      <c r="AO45" s="14">
        <f t="shared" ref="AO45:AQ45" si="0">AO44/AO42</f>
        <v>0.29890626112319435</v>
      </c>
      <c r="AP45" s="14">
        <f t="shared" si="0"/>
        <v>0.2681656273622533</v>
      </c>
      <c r="AQ45" s="14">
        <f t="shared" si="0"/>
        <v>0.25978662929799956</v>
      </c>
      <c r="AR45" s="14">
        <f>AR44/AR42</f>
        <v>0.279858243716819</v>
      </c>
      <c r="AS45" s="14">
        <v>0.28285033801412696</v>
      </c>
      <c r="AU45" s="14">
        <v>0.2605528186222284</v>
      </c>
      <c r="AV45" s="14">
        <v>0.27981496679754342</v>
      </c>
      <c r="AW45" s="14">
        <v>0.28604230452022861</v>
      </c>
      <c r="AX45" s="14">
        <v>0.27390091177655745</v>
      </c>
      <c r="AY45" s="14">
        <v>0.26976818298856059</v>
      </c>
      <c r="BA45" s="14">
        <v>0.28308671476905312</v>
      </c>
      <c r="BB45" s="14">
        <v>0.26960835915142478</v>
      </c>
      <c r="BC45" s="14">
        <v>0.27896343537888135</v>
      </c>
      <c r="BD45" s="14">
        <v>0.28953350423630425</v>
      </c>
      <c r="BE45" s="14">
        <v>0.26807330668219342</v>
      </c>
      <c r="BG45" s="14">
        <v>0.26717607627240852</v>
      </c>
      <c r="BH45" s="14">
        <v>0.26914800027921149</v>
      </c>
      <c r="BI45" s="14">
        <v>0.2731519224552153</v>
      </c>
      <c r="BJ45" s="14">
        <v>0.27223354012736328</v>
      </c>
      <c r="BK45" s="14">
        <v>0.27045374327079685</v>
      </c>
      <c r="BM45" s="14">
        <v>0.26651725904824042</v>
      </c>
      <c r="BN45" s="14">
        <v>0.27309717897062996</v>
      </c>
      <c r="BO45" s="14">
        <v>0.27735344013671148</v>
      </c>
      <c r="BP45" s="14">
        <v>0.2726070804708251</v>
      </c>
      <c r="BQ45" s="14">
        <v>0.27244147364672544</v>
      </c>
      <c r="BS45" s="14">
        <v>0.2621780076967119</v>
      </c>
      <c r="BT45" s="14">
        <v>0.27174073766026574</v>
      </c>
      <c r="BU45" s="14">
        <v>0.27272905557986943</v>
      </c>
      <c r="BV45" s="14">
        <v>0.273472358776226</v>
      </c>
      <c r="BW45" s="14">
        <v>0.27015276003030897</v>
      </c>
      <c r="BY45" s="14">
        <v>0.26975531868727931</v>
      </c>
      <c r="BZ45" s="14">
        <v>0.2750716029785914</v>
      </c>
    </row>
    <row r="46" spans="2:78" ht="6" customHeight="1">
      <c r="D46"/>
    </row>
    <row r="47" spans="2:78">
      <c r="B47" s="4" t="s">
        <v>147</v>
      </c>
      <c r="C47" s="4" t="s">
        <v>146</v>
      </c>
      <c r="D47"/>
      <c r="AO47" s="15">
        <v>-909.336772</v>
      </c>
      <c r="AP47" s="15">
        <v>-842.8131259999999</v>
      </c>
      <c r="AQ47" s="15">
        <v>-918.37510199999997</v>
      </c>
      <c r="AR47" s="15">
        <v>-1053.3040000000001</v>
      </c>
      <c r="AS47" s="15">
        <v>-2913.08</v>
      </c>
      <c r="AU47" s="15">
        <v>-1088.5250000000001</v>
      </c>
      <c r="AV47" s="15">
        <v>-1051.5119999999999</v>
      </c>
      <c r="AW47" s="15">
        <v>-1096.3074999999999</v>
      </c>
      <c r="AX47" s="15">
        <v>-1189.5922618301543</v>
      </c>
      <c r="AY47" s="15">
        <v>-3460.692</v>
      </c>
      <c r="BA47" s="15">
        <v>-1151.569</v>
      </c>
      <c r="BB47" s="15">
        <v>-1180.0697315368498</v>
      </c>
      <c r="BC47" s="15">
        <v>-1187.1153856121773</v>
      </c>
      <c r="BD47" s="15">
        <v>-1250.0424452505936</v>
      </c>
      <c r="BE47" s="15">
        <v>-3821.7143420606376</v>
      </c>
      <c r="BG47" s="15">
        <v>-965.61683551515944</v>
      </c>
      <c r="BH47" s="15">
        <v>-988.15383551515947</v>
      </c>
      <c r="BI47" s="15">
        <v>-956.13280652851404</v>
      </c>
      <c r="BJ47" s="15">
        <v>-1009.4692817954558</v>
      </c>
      <c r="BK47" s="15">
        <v>-3919.3727593542885</v>
      </c>
      <c r="BM47" s="15">
        <v>-982.60350822948431</v>
      </c>
      <c r="BN47" s="15">
        <v>-985.35390231680356</v>
      </c>
      <c r="BO47" s="15">
        <v>-1021.1111097365692</v>
      </c>
      <c r="BP47" s="15">
        <v>-1081.3217567515987</v>
      </c>
      <c r="BQ47" s="15">
        <v>-4070.3902770344557</v>
      </c>
      <c r="BS47" s="15">
        <v>-1056.5735607044387</v>
      </c>
      <c r="BT47" s="15">
        <v>-1056.0712548224021</v>
      </c>
      <c r="BU47" s="15">
        <v>-1072.0340113902814</v>
      </c>
      <c r="BV47" s="15">
        <v>-1133.9776679122263</v>
      </c>
      <c r="BW47" s="15">
        <v>-4318.656494829348</v>
      </c>
      <c r="BY47" s="15">
        <v>-1140.6110448465815</v>
      </c>
      <c r="BZ47" s="15">
        <v>-1163.1545493038852</v>
      </c>
    </row>
    <row r="48" spans="2:78">
      <c r="B48" s="4" t="s">
        <v>42</v>
      </c>
      <c r="C48" s="4" t="s">
        <v>55</v>
      </c>
      <c r="D48"/>
      <c r="AO48" s="15">
        <v>31.63935</v>
      </c>
      <c r="AP48" s="15">
        <v>3.0936500000000016</v>
      </c>
      <c r="AQ48" s="15">
        <v>9.8480000000000008</v>
      </c>
      <c r="AR48" s="15">
        <v>-20.088999999999999</v>
      </c>
      <c r="AS48" s="15">
        <v>-17.893000000000001</v>
      </c>
      <c r="AU48" s="15">
        <v>33.781999999999996</v>
      </c>
      <c r="AV48" s="15">
        <v>16.513000000000002</v>
      </c>
      <c r="AW48" s="15">
        <v>26.074000000000002</v>
      </c>
      <c r="AX48" s="15">
        <v>86.369</v>
      </c>
      <c r="AY48" s="15">
        <v>1.083</v>
      </c>
      <c r="BA48" s="15">
        <v>22.088000000000001</v>
      </c>
      <c r="BB48" s="15">
        <v>37.859604397258209</v>
      </c>
      <c r="BC48" s="15">
        <v>74.489395602741794</v>
      </c>
      <c r="BD48" s="15">
        <v>-9.48</v>
      </c>
      <c r="BE48" s="15">
        <v>35.319000000000003</v>
      </c>
      <c r="BG48" s="15">
        <v>6.8179999999999996</v>
      </c>
      <c r="BH48" s="15">
        <v>9.3339999999999996</v>
      </c>
      <c r="BI48" s="15">
        <v>9.8328241043973357</v>
      </c>
      <c r="BJ48" s="15">
        <v>11.70583715913499</v>
      </c>
      <c r="BK48" s="15">
        <v>37.690661263532327</v>
      </c>
      <c r="BM48" s="15">
        <v>9.2571168834406077</v>
      </c>
      <c r="BN48" s="15">
        <v>13.80033972454215</v>
      </c>
      <c r="BO48" s="15">
        <v>0.28983919448563394</v>
      </c>
      <c r="BP48" s="15">
        <v>38.316514627636586</v>
      </c>
      <c r="BQ48" s="15">
        <v>61.663810430104974</v>
      </c>
      <c r="BS48" s="15">
        <v>4.958580319107301</v>
      </c>
      <c r="BT48" s="15">
        <v>-19.116625401103281</v>
      </c>
      <c r="BU48" s="15">
        <v>18.114879030155979</v>
      </c>
      <c r="BV48" s="15">
        <v>10.893796305584168</v>
      </c>
      <c r="BW48" s="15">
        <v>14.850630253744166</v>
      </c>
      <c r="BY48" s="15">
        <v>27.712799095430498</v>
      </c>
      <c r="BZ48" s="15">
        <v>8.0615533884800179</v>
      </c>
    </row>
    <row r="49" spans="2:79">
      <c r="B49" s="10" t="s">
        <v>43</v>
      </c>
      <c r="C49" s="10" t="s">
        <v>56</v>
      </c>
      <c r="D49"/>
      <c r="AO49" s="16">
        <v>326.60809107142848</v>
      </c>
      <c r="AP49" s="16">
        <v>137.16690892857162</v>
      </c>
      <c r="AQ49" s="16">
        <v>220.56374011858927</v>
      </c>
      <c r="AR49" s="16">
        <v>275.2271180000007</v>
      </c>
      <c r="AS49" s="16">
        <v>1047.134</v>
      </c>
      <c r="AU49" s="16">
        <v>276.03000000999958</v>
      </c>
      <c r="AV49" s="16">
        <v>383.00000000999961</v>
      </c>
      <c r="AW49" s="16">
        <v>501.28950001000055</v>
      </c>
      <c r="AX49" s="16">
        <v>500.84373817984437</v>
      </c>
      <c r="AY49" s="16">
        <v>1243.567</v>
      </c>
      <c r="BA49" s="16">
        <v>454.392</v>
      </c>
      <c r="BB49" s="16">
        <v>387.05148321355415</v>
      </c>
      <c r="BC49" s="16">
        <v>537.95839963741878</v>
      </c>
      <c r="BD49" s="16">
        <v>599.7615547494064</v>
      </c>
      <c r="BE49" s="16">
        <v>1349.8696579393622</v>
      </c>
      <c r="BG49" s="16">
        <v>357.97816448484014</v>
      </c>
      <c r="BH49" s="16">
        <v>374.75816448484107</v>
      </c>
      <c r="BI49" s="16">
        <v>403.4267549711829</v>
      </c>
      <c r="BJ49" s="16">
        <v>438.23266988955788</v>
      </c>
      <c r="BK49" s="16">
        <v>1574.3957538304219</v>
      </c>
      <c r="BM49" s="16">
        <v>375.06233367054136</v>
      </c>
      <c r="BN49" s="16">
        <v>390.48930995184423</v>
      </c>
      <c r="BO49" s="16">
        <v>434.11007558463109</v>
      </c>
      <c r="BP49" s="16">
        <v>496.9136293433711</v>
      </c>
      <c r="BQ49" s="16">
        <v>1696.5753485503878</v>
      </c>
      <c r="BS49" s="16">
        <v>340.38822418783644</v>
      </c>
      <c r="BT49" s="16">
        <v>367.99329575224448</v>
      </c>
      <c r="BU49" s="16">
        <v>425.66237587520351</v>
      </c>
      <c r="BV49" s="16">
        <v>518.83858131849979</v>
      </c>
      <c r="BW49" s="16">
        <v>1652.8824771337843</v>
      </c>
      <c r="BY49" s="16">
        <v>466.04296302858808</v>
      </c>
      <c r="BZ49" s="16">
        <v>464.36687130845178</v>
      </c>
    </row>
    <row r="50" spans="2:79" s="11" customFormat="1">
      <c r="B50" s="11" t="s">
        <v>44</v>
      </c>
      <c r="C50" s="11" t="s">
        <v>57</v>
      </c>
      <c r="D50" s="12"/>
      <c r="E50" s="4"/>
      <c r="F50" s="4"/>
      <c r="G50" s="4"/>
      <c r="H50" s="4"/>
      <c r="I50" s="4"/>
      <c r="J50" s="4"/>
      <c r="K50" s="4"/>
      <c r="L50" s="4"/>
      <c r="M50" s="4"/>
      <c r="N50" s="4"/>
      <c r="O50" s="4"/>
      <c r="P50" s="4"/>
      <c r="Q50" s="4"/>
      <c r="R50" s="4"/>
      <c r="S50" s="4"/>
      <c r="T50" s="4"/>
      <c r="U50" s="4"/>
      <c r="W50" s="4"/>
      <c r="X50" s="4"/>
      <c r="Y50" s="4"/>
      <c r="Z50" s="4"/>
      <c r="AA50" s="4"/>
      <c r="AC50" s="4"/>
      <c r="AD50" s="4"/>
      <c r="AE50" s="4"/>
      <c r="AF50" s="4"/>
      <c r="AG50" s="4"/>
      <c r="AI50" s="4"/>
      <c r="AJ50" s="4"/>
      <c r="AK50" s="4"/>
      <c r="AL50" s="4"/>
      <c r="AM50" s="4"/>
      <c r="AO50" s="14">
        <f t="shared" ref="AO50:AQ50" si="1">AO49/AO42</f>
        <v>8.1063486212700084E-2</v>
      </c>
      <c r="AP50" s="14">
        <f t="shared" si="1"/>
        <v>3.7653764812026758E-2</v>
      </c>
      <c r="AQ50" s="14">
        <f t="shared" si="1"/>
        <v>5.074836182645262E-2</v>
      </c>
      <c r="AR50" s="14">
        <f>AR49/AR42</f>
        <v>5.7113620684340005E-2</v>
      </c>
      <c r="AS50" s="14">
        <v>7.4453051626335032E-2</v>
      </c>
      <c r="AU50" s="14">
        <v>5.4044074027921142E-2</v>
      </c>
      <c r="AV50" s="14">
        <v>7.5577720636969006E-2</v>
      </c>
      <c r="AW50" s="14">
        <v>9.1242701388233732E-2</v>
      </c>
      <c r="AX50" s="14">
        <v>8.5521088922210664E-2</v>
      </c>
      <c r="AY50" s="14">
        <v>7.1329418676769757E-2</v>
      </c>
      <c r="BA50" s="14">
        <v>8.1213795864529287E-2</v>
      </c>
      <c r="BB50" s="14">
        <v>6.8237059368955147E-2</v>
      </c>
      <c r="BC50" s="14">
        <v>9.0919751934578408E-2</v>
      </c>
      <c r="BD50" s="14">
        <v>9.3396740171382997E-2</v>
      </c>
      <c r="BE50" s="14">
        <v>7.0452755610110884E-2</v>
      </c>
      <c r="BG50" s="14">
        <v>7.2634319537976805E-2</v>
      </c>
      <c r="BH50" s="14">
        <v>7.4517619641721974E-2</v>
      </c>
      <c r="BI50" s="14">
        <v>8.164378065363459E-2</v>
      </c>
      <c r="BJ50" s="14">
        <v>8.3079355101799979E-2</v>
      </c>
      <c r="BK50" s="14">
        <v>7.8041632940254638E-2</v>
      </c>
      <c r="BM50" s="14">
        <v>7.4132259223463393E-2</v>
      </c>
      <c r="BN50" s="14">
        <v>7.8295280652102478E-2</v>
      </c>
      <c r="BO50" s="14">
        <v>8.2754367195357045E-2</v>
      </c>
      <c r="BP50" s="14">
        <v>8.7967084663610293E-2</v>
      </c>
      <c r="BQ50" s="14">
        <v>8.1015431450796663E-2</v>
      </c>
      <c r="BS50" s="14">
        <v>6.4110704751109526E-2</v>
      </c>
      <c r="BT50" s="14">
        <v>6.9290516884782008E-2</v>
      </c>
      <c r="BU50" s="14">
        <v>7.8461711721976551E-2</v>
      </c>
      <c r="BV50" s="14">
        <v>8.6415780723689148E-2</v>
      </c>
      <c r="BW50" s="14">
        <v>7.4962921943853969E-2</v>
      </c>
      <c r="BY50" s="14">
        <v>7.9621437020381283E-2</v>
      </c>
      <c r="BZ50" s="14">
        <v>7.8874532334003475E-2</v>
      </c>
    </row>
    <row r="51" spans="2:79" ht="6" customHeight="1">
      <c r="D51"/>
    </row>
    <row r="52" spans="2:79">
      <c r="B52" s="4" t="s">
        <v>45</v>
      </c>
      <c r="C52" s="4" t="s">
        <v>58</v>
      </c>
      <c r="D52"/>
      <c r="AO52" s="15">
        <v>-178.6</v>
      </c>
      <c r="AP52" s="15">
        <v>-178.43100000000001</v>
      </c>
      <c r="AQ52" s="15">
        <v>-173.03899999999999</v>
      </c>
      <c r="AR52" s="15">
        <v>-137.25700000000001</v>
      </c>
      <c r="AS52" s="15">
        <v>-447.31400000000002</v>
      </c>
      <c r="AU52" s="15">
        <v>-371.50700000000001</v>
      </c>
      <c r="AV52" s="15">
        <v>-229.08500000000001</v>
      </c>
      <c r="AW52" s="15">
        <v>-412.21540183928573</v>
      </c>
      <c r="AX52" s="15">
        <v>-53.637598160714262</v>
      </c>
      <c r="AY52" s="15">
        <v>-700.71699999999998</v>
      </c>
      <c r="BA52" s="15">
        <v>1.649</v>
      </c>
      <c r="BB52" s="15">
        <v>-200.25307926187403</v>
      </c>
      <c r="BC52" s="15">
        <v>-261.81292073812597</v>
      </c>
      <c r="BD52" s="15">
        <v>-86.367999999999995</v>
      </c>
      <c r="BE52" s="15">
        <v>-388.05500000000001</v>
      </c>
      <c r="BG52" s="15">
        <v>-101.32899999999999</v>
      </c>
      <c r="BH52" s="15">
        <v>-49.2</v>
      </c>
      <c r="BI52" s="15">
        <v>-196.22241207757946</v>
      </c>
      <c r="BJ52" s="15">
        <v>-108.26517904934171</v>
      </c>
      <c r="BK52" s="15">
        <v>-455.01659112692118</v>
      </c>
      <c r="BM52" s="15">
        <v>-115.844390448824</v>
      </c>
      <c r="BN52" s="15">
        <v>-139.90186231103181</v>
      </c>
      <c r="BO52" s="15">
        <v>-96.273118815560125</v>
      </c>
      <c r="BP52" s="15">
        <v>-143.55229146416292</v>
      </c>
      <c r="BQ52" s="15">
        <v>-495.57166303957888</v>
      </c>
      <c r="BS52" s="15">
        <v>-82.50387062667663</v>
      </c>
      <c r="BT52" s="15">
        <v>-18.916980863235221</v>
      </c>
      <c r="BU52" s="15">
        <v>-77.718684153377197</v>
      </c>
      <c r="BV52" s="15">
        <v>-53.718264435860448</v>
      </c>
      <c r="BW52" s="15">
        <v>-232.85780007914948</v>
      </c>
      <c r="BY52" s="15">
        <v>-225.09358507329432</v>
      </c>
      <c r="BZ52" s="15">
        <v>-69.614414296402742</v>
      </c>
    </row>
    <row r="53" spans="2:79">
      <c r="B53" s="4" t="s">
        <v>46</v>
      </c>
      <c r="C53" s="4" t="s">
        <v>59</v>
      </c>
      <c r="D53"/>
      <c r="AO53" s="15">
        <v>-58.956440000000001</v>
      </c>
      <c r="AP53" s="15">
        <v>-16.040559999999999</v>
      </c>
      <c r="AQ53" s="15">
        <v>-40.789020191903781</v>
      </c>
      <c r="AR53" s="15">
        <v>-67.478979808096227</v>
      </c>
      <c r="AS53" s="15">
        <v>-203.83099999999999</v>
      </c>
      <c r="AU53" s="15">
        <v>2.2689877859699319</v>
      </c>
      <c r="AV53" s="15">
        <v>-76.757987785969931</v>
      </c>
      <c r="AW53" s="15">
        <v>-48.722000000000001</v>
      </c>
      <c r="AX53" s="15">
        <v>-176.47251972678873</v>
      </c>
      <c r="AY53" s="15">
        <v>-217.584</v>
      </c>
      <c r="BA53" s="15">
        <v>-175.05799999999999</v>
      </c>
      <c r="BB53" s="15">
        <v>-86.381180578336554</v>
      </c>
      <c r="BC53" s="15">
        <v>-89.865819421663446</v>
      </c>
      <c r="BD53" s="15">
        <v>-188.96799999999999</v>
      </c>
      <c r="BE53" s="15">
        <v>-344.58499999999998</v>
      </c>
      <c r="BG53" s="15">
        <v>-92.971000000000004</v>
      </c>
      <c r="BH53" s="15">
        <v>-112.72799999999999</v>
      </c>
      <c r="BI53" s="15">
        <v>-73.772060729999907</v>
      </c>
      <c r="BJ53" s="15">
        <v>-113.40836070000007</v>
      </c>
      <c r="BK53" s="15">
        <v>-392.87942142999998</v>
      </c>
      <c r="BM53" s="15">
        <v>-88.877905599999991</v>
      </c>
      <c r="BN53" s="15">
        <v>-84.867962850000012</v>
      </c>
      <c r="BO53" s="15">
        <v>-114.05907406000001</v>
      </c>
      <c r="BP53" s="15">
        <v>-125.08217347999994</v>
      </c>
      <c r="BQ53" s="15">
        <v>-412.88711598999998</v>
      </c>
      <c r="BS53" s="15">
        <v>-88.665715820000031</v>
      </c>
      <c r="BT53" s="15">
        <v>-126.05502469999996</v>
      </c>
      <c r="BU53" s="15">
        <v>-122.99373011999991</v>
      </c>
      <c r="BV53" s="15">
        <v>-162.56079698000011</v>
      </c>
      <c r="BW53" s="15">
        <v>-500.27526762000002</v>
      </c>
      <c r="BY53" s="15">
        <v>-75.406766149999996</v>
      </c>
      <c r="BZ53" s="15">
        <v>-131.37167830000004</v>
      </c>
    </row>
    <row r="54" spans="2:79">
      <c r="B54" s="10" t="s">
        <v>47</v>
      </c>
      <c r="C54" s="10" t="s">
        <v>60</v>
      </c>
      <c r="D54"/>
      <c r="AO54" s="16">
        <v>89.051651071428495</v>
      </c>
      <c r="AP54" s="16">
        <v>-57.304651071428381</v>
      </c>
      <c r="AQ54" s="16">
        <v>6.7357199266854728</v>
      </c>
      <c r="AR54" s="16">
        <v>70.491138191904497</v>
      </c>
      <c r="AS54" s="16">
        <v>395.98899999999998</v>
      </c>
      <c r="AU54" s="16">
        <v>-93.208012204030453</v>
      </c>
      <c r="AV54" s="16">
        <v>77.157012224029685</v>
      </c>
      <c r="AW54" s="16">
        <v>40.352098170714804</v>
      </c>
      <c r="AX54" s="16">
        <v>270.73362029234136</v>
      </c>
      <c r="AY54" s="16">
        <v>325.26600000000002</v>
      </c>
      <c r="BA54" s="16">
        <v>280.983</v>
      </c>
      <c r="BB54" s="16">
        <v>100.41722337334359</v>
      </c>
      <c r="BC54" s="16">
        <v>186.27965947762934</v>
      </c>
      <c r="BD54" s="16">
        <v>324.42555474940639</v>
      </c>
      <c r="BE54" s="16">
        <v>617.22965793936237</v>
      </c>
      <c r="BG54" s="16">
        <v>163.67816448484012</v>
      </c>
      <c r="BH54" s="16">
        <v>212.83016448484105</v>
      </c>
      <c r="BI54" s="16">
        <v>133.43228216360359</v>
      </c>
      <c r="BJ54" s="16">
        <v>216.5591301402161</v>
      </c>
      <c r="BK54" s="16">
        <v>726.49974127350083</v>
      </c>
      <c r="BM54" s="16">
        <v>170.34003762171736</v>
      </c>
      <c r="BN54" s="16">
        <v>165.7194847908124</v>
      </c>
      <c r="BO54" s="16">
        <v>223.77788270907092</v>
      </c>
      <c r="BP54" s="16">
        <v>228.27916439920821</v>
      </c>
      <c r="BQ54" s="16">
        <v>788.11656952080909</v>
      </c>
      <c r="BS54" s="16">
        <v>169.21863774115982</v>
      </c>
      <c r="BT54" s="16">
        <v>223.02129018900922</v>
      </c>
      <c r="BU54" s="16">
        <v>224.94996160182637</v>
      </c>
      <c r="BV54" s="16">
        <v>302.55951990263935</v>
      </c>
      <c r="BW54" s="16">
        <v>919.74940943463469</v>
      </c>
      <c r="BY54" s="16">
        <v>165.54261180529377</v>
      </c>
      <c r="BZ54" s="16">
        <v>263.38077871204899</v>
      </c>
    </row>
    <row r="55" spans="2:79" s="11" customFormat="1">
      <c r="B55" s="11" t="s">
        <v>48</v>
      </c>
      <c r="C55" s="11" t="s">
        <v>61</v>
      </c>
      <c r="D55" s="12"/>
      <c r="E55" s="4"/>
      <c r="F55" s="4"/>
      <c r="G55" s="4"/>
      <c r="H55" s="4"/>
      <c r="I55" s="4"/>
      <c r="J55" s="4"/>
      <c r="K55" s="4"/>
      <c r="L55" s="4"/>
      <c r="M55" s="4"/>
      <c r="N55" s="4"/>
      <c r="O55" s="4"/>
      <c r="P55" s="4"/>
      <c r="Q55" s="4"/>
      <c r="R55" s="4"/>
      <c r="S55" s="4"/>
      <c r="T55" s="4"/>
      <c r="U55" s="4"/>
      <c r="W55" s="4"/>
      <c r="X55" s="4"/>
      <c r="Y55" s="4"/>
      <c r="Z55" s="4"/>
      <c r="AA55" s="4"/>
      <c r="AC55" s="4"/>
      <c r="AD55" s="4"/>
      <c r="AE55" s="4"/>
      <c r="AF55" s="4"/>
      <c r="AG55" s="4"/>
      <c r="AI55" s="4"/>
      <c r="AJ55" s="4"/>
      <c r="AK55" s="4"/>
      <c r="AL55" s="4"/>
      <c r="AM55" s="4"/>
      <c r="AO55" s="14">
        <f t="shared" ref="AO55:AQ55" si="2">AO54/AO42</f>
        <v>2.2102444753177221E-2</v>
      </c>
      <c r="AP55" s="14">
        <f t="shared" si="2"/>
        <v>-1.5730731784605878E-2</v>
      </c>
      <c r="AQ55" s="14">
        <f t="shared" si="2"/>
        <v>1.5497867048196283E-3</v>
      </c>
      <c r="AR55" s="14">
        <f>AR54/AR42</f>
        <v>1.462793404064136E-2</v>
      </c>
      <c r="AS55" s="14">
        <v>2.815550775780443E-2</v>
      </c>
      <c r="AU55" s="14">
        <v>-1.8249250847253973E-2</v>
      </c>
      <c r="AV55" s="14">
        <v>1.5225459830022636E-2</v>
      </c>
      <c r="AW55" s="14">
        <v>7.3447268368991812E-3</v>
      </c>
      <c r="AX55" s="14">
        <v>4.6228857925621786E-2</v>
      </c>
      <c r="AY55" s="14">
        <v>1.8656843334792731E-2</v>
      </c>
      <c r="BA55" s="14">
        <v>5.022028557589709E-2</v>
      </c>
      <c r="BB55" s="14">
        <v>1.7703526094516517E-2</v>
      </c>
      <c r="BC55" s="14">
        <v>3.1482918459083291E-2</v>
      </c>
      <c r="BD55" s="14">
        <v>5.0520559382215197E-2</v>
      </c>
      <c r="BE55" s="14">
        <v>3.221461419652686E-2</v>
      </c>
      <c r="BG55" s="14">
        <v>3.321055103372058E-2</v>
      </c>
      <c r="BH55" s="14">
        <v>4.2319550975407849E-2</v>
      </c>
      <c r="BI55" s="14">
        <v>2.7003454388783144E-2</v>
      </c>
      <c r="BJ55" s="14">
        <v>4.1054887299913349E-2</v>
      </c>
      <c r="BK55" s="14">
        <v>3.6012054784646842E-2</v>
      </c>
      <c r="BM55" s="14">
        <v>3.3668248425606916E-2</v>
      </c>
      <c r="BN55" s="14">
        <v>3.3227679325763336E-2</v>
      </c>
      <c r="BO55" s="14">
        <v>4.2658758958695808E-2</v>
      </c>
      <c r="BP55" s="14">
        <v>4.041155523984874E-2</v>
      </c>
      <c r="BQ55" s="14">
        <v>3.7634405078327597E-2</v>
      </c>
      <c r="BS55" s="14">
        <v>3.187162584279591E-2</v>
      </c>
      <c r="BT55" s="14">
        <v>4.1993320671557803E-2</v>
      </c>
      <c r="BU55" s="14">
        <v>4.1464691359630157E-2</v>
      </c>
      <c r="BV55" s="14">
        <v>5.0393162862576203E-2</v>
      </c>
      <c r="BW55" s="14">
        <v>4.1713251934834161E-2</v>
      </c>
      <c r="BY55" s="14">
        <v>2.8282243667814143E-2</v>
      </c>
      <c r="BZ55" s="14">
        <v>4.4736257106677939E-2</v>
      </c>
      <c r="CA55" s="100"/>
    </row>
    <row r="56" spans="2:79" ht="6" customHeight="1">
      <c r="D56"/>
    </row>
    <row r="57" spans="2:79">
      <c r="B57" s="10" t="s">
        <v>94</v>
      </c>
      <c r="C57" s="10" t="s">
        <v>95</v>
      </c>
      <c r="D57"/>
      <c r="AO57" s="16">
        <v>502.97474107142853</v>
      </c>
      <c r="AP57" s="16">
        <v>336.1592589285716</v>
      </c>
      <c r="AQ57" s="16">
        <v>395.15274011858924</v>
      </c>
      <c r="AR57" s="16">
        <v>492.22511800000069</v>
      </c>
      <c r="AS57" s="16">
        <v>1667.816</v>
      </c>
      <c r="AU57" s="16">
        <v>509.16100000999961</v>
      </c>
      <c r="AV57" s="16">
        <v>571.01600000999963</v>
      </c>
      <c r="AW57" s="16">
        <v>685.04800001000058</v>
      </c>
      <c r="AX57" s="16">
        <v>660.84700000999851</v>
      </c>
      <c r="AY57" s="16">
        <v>1993.203</v>
      </c>
      <c r="BA57" s="16">
        <v>677.06700000000001</v>
      </c>
      <c r="BB57" s="16">
        <v>594.10219336594571</v>
      </c>
      <c r="BC57" s="16">
        <v>736.43080663405442</v>
      </c>
      <c r="BD57" s="16">
        <v>869.30377966101662</v>
      </c>
      <c r="BE57" s="16">
        <v>2138.4160000000002</v>
      </c>
      <c r="BG57" s="16">
        <v>570.27199999999948</v>
      </c>
      <c r="BH57" s="16">
        <v>580.51000000000045</v>
      </c>
      <c r="BI57" s="16">
        <v>623.35969124553469</v>
      </c>
      <c r="BJ57" s="16">
        <v>631.49913783011186</v>
      </c>
      <c r="BK57" s="16">
        <v>2405.6408290756467</v>
      </c>
      <c r="BM57" s="16">
        <v>587.70162509678994</v>
      </c>
      <c r="BN57" s="16">
        <v>605.10418547699123</v>
      </c>
      <c r="BO57" s="16">
        <v>661.46664670983466</v>
      </c>
      <c r="BP57" s="16">
        <v>719.56197384817528</v>
      </c>
      <c r="BQ57" s="16">
        <v>2573.8344311317915</v>
      </c>
      <c r="BS57" s="16">
        <v>578.58413015900351</v>
      </c>
      <c r="BT57" s="16">
        <v>637.72793459890374</v>
      </c>
      <c r="BU57" s="16">
        <v>683.64994131220271</v>
      </c>
      <c r="BV57" s="16">
        <v>763.11366079369418</v>
      </c>
      <c r="BW57" s="16">
        <v>2663.0756668638041</v>
      </c>
      <c r="BY57" s="16">
        <v>698.68485259284682</v>
      </c>
      <c r="BZ57" s="16">
        <v>717.68375556966112</v>
      </c>
    </row>
    <row r="58" spans="2:79" s="11" customFormat="1">
      <c r="B58" s="11" t="s">
        <v>96</v>
      </c>
      <c r="C58" s="11" t="s">
        <v>97</v>
      </c>
      <c r="D58" s="12"/>
      <c r="E58" s="4"/>
      <c r="F58" s="4"/>
      <c r="G58" s="4"/>
      <c r="H58" s="4"/>
      <c r="I58" s="4"/>
      <c r="J58" s="4"/>
      <c r="K58" s="4"/>
      <c r="L58" s="4"/>
      <c r="M58" s="4"/>
      <c r="N58" s="4"/>
      <c r="O58" s="4"/>
      <c r="P58" s="4"/>
      <c r="Q58" s="4"/>
      <c r="R58" s="4"/>
      <c r="S58" s="4"/>
      <c r="T58" s="4"/>
      <c r="U58" s="4"/>
      <c r="W58" s="4"/>
      <c r="X58" s="4"/>
      <c r="Y58" s="4"/>
      <c r="Z58" s="4"/>
      <c r="AA58" s="4"/>
      <c r="AC58" s="4"/>
      <c r="AD58" s="4"/>
      <c r="AE58" s="4"/>
      <c r="AF58" s="4"/>
      <c r="AG58" s="4"/>
      <c r="AI58" s="4"/>
      <c r="AJ58" s="4"/>
      <c r="AK58" s="4"/>
      <c r="AL58" s="4"/>
      <c r="AM58" s="4"/>
      <c r="AO58" s="14">
        <v>0.124837342070816</v>
      </c>
      <c r="AP58" s="14">
        <v>9.2279265997551929E-2</v>
      </c>
      <c r="AQ58" s="14">
        <v>9.0918635227487499E-2</v>
      </c>
      <c r="AR58" s="14">
        <v>0.10214385444662639</v>
      </c>
      <c r="AS58" s="14">
        <v>0.11858462312486043</v>
      </c>
      <c r="AU58" s="14">
        <v>9.9688927926942464E-2</v>
      </c>
      <c r="AV58" s="14">
        <v>0.1126790802268107</v>
      </c>
      <c r="AW58" s="14">
        <v>0.12468968550163578</v>
      </c>
      <c r="AX58" s="14">
        <v>0.11284229140454419</v>
      </c>
      <c r="AY58" s="14">
        <v>0.11432758451679204</v>
      </c>
      <c r="BA58" s="14">
        <v>0.12101265234557221</v>
      </c>
      <c r="BB58" s="14">
        <v>0.10474003691537552</v>
      </c>
      <c r="BC58" s="14">
        <v>0.12446335311666809</v>
      </c>
      <c r="BD58" s="14">
        <v>0.13537069623097828</v>
      </c>
      <c r="BE58" s="14">
        <v>0.11160877567300545</v>
      </c>
      <c r="BG58" s="14">
        <v>0.11570906491229636</v>
      </c>
      <c r="BH58" s="14">
        <v>0.11542970234599345</v>
      </c>
      <c r="BI58" s="14">
        <v>0.12615286733772324</v>
      </c>
      <c r="BJ58" s="14">
        <v>0.11971846172831056</v>
      </c>
      <c r="BK58" s="14">
        <v>0.11924583644998381</v>
      </c>
      <c r="BM58" s="14">
        <v>0.11616108925508956</v>
      </c>
      <c r="BN58" s="14">
        <v>0.12132675803986923</v>
      </c>
      <c r="BO58" s="14">
        <v>0.12609533122581393</v>
      </c>
      <c r="BP58" s="14">
        <v>0.12738183325311395</v>
      </c>
      <c r="BQ58" s="14">
        <v>0.12290659952074913</v>
      </c>
      <c r="BS58" s="14">
        <v>0.10897391186433089</v>
      </c>
      <c r="BT58" s="14">
        <v>0.12007962843424433</v>
      </c>
      <c r="BU58" s="14">
        <v>0.12601617538711155</v>
      </c>
      <c r="BV58" s="14">
        <v>0.12710130887108767</v>
      </c>
      <c r="BW58" s="14">
        <v>0.12077805658141175</v>
      </c>
      <c r="BY58" s="14">
        <v>0.11936730387752524</v>
      </c>
      <c r="BZ58" s="14">
        <v>0.12190139754105669</v>
      </c>
    </row>
    <row r="59" spans="2:79">
      <c r="B59" s="27"/>
    </row>
    <row r="60" spans="2:79" s="2" customFormat="1"/>
    <row r="65" spans="2:78" ht="18.5">
      <c r="B65" s="3" t="s">
        <v>62</v>
      </c>
    </row>
    <row r="66" spans="2:78" ht="18.5">
      <c r="B66" s="3" t="s">
        <v>63</v>
      </c>
    </row>
    <row r="67" spans="2:78" ht="14.65" customHeight="1">
      <c r="AC67" s="101" t="s">
        <v>158</v>
      </c>
      <c r="AD67" s="102"/>
      <c r="AE67" s="102"/>
      <c r="AF67" s="102"/>
      <c r="AG67" s="103"/>
      <c r="AI67" s="101" t="s">
        <v>162</v>
      </c>
      <c r="AJ67" s="102"/>
      <c r="AK67" s="102"/>
      <c r="AL67" s="102"/>
      <c r="AM67" s="103"/>
      <c r="AO67" s="101" t="s">
        <v>162</v>
      </c>
      <c r="AP67" s="102"/>
      <c r="AQ67" s="102"/>
      <c r="AR67" s="102"/>
      <c r="AS67" s="103"/>
      <c r="AU67" s="101" t="s">
        <v>162</v>
      </c>
      <c r="AV67" s="102"/>
      <c r="AW67" s="102"/>
      <c r="AX67" s="102"/>
      <c r="AY67" s="103"/>
      <c r="BA67" s="101" t="s">
        <v>162</v>
      </c>
      <c r="BB67" s="102"/>
      <c r="BC67" s="102"/>
      <c r="BD67" s="102"/>
      <c r="BE67" s="103"/>
      <c r="BG67" s="101" t="s">
        <v>162</v>
      </c>
      <c r="BH67" s="102"/>
      <c r="BI67" s="102"/>
      <c r="BJ67" s="102"/>
      <c r="BK67" s="103"/>
      <c r="BM67" s="101" t="s">
        <v>162</v>
      </c>
      <c r="BN67" s="102"/>
      <c r="BO67" s="102"/>
      <c r="BP67" s="102"/>
      <c r="BQ67" s="103"/>
      <c r="BS67" s="101" t="s">
        <v>162</v>
      </c>
      <c r="BT67" s="102"/>
      <c r="BU67" s="102"/>
      <c r="BV67" s="102"/>
      <c r="BW67" s="103"/>
      <c r="BY67" s="101" t="s">
        <v>162</v>
      </c>
      <c r="BZ67" s="103"/>
    </row>
    <row r="68" spans="2:78" ht="15" customHeight="1">
      <c r="AC68" s="104"/>
      <c r="AD68" s="105"/>
      <c r="AE68" s="105"/>
      <c r="AF68" s="105"/>
      <c r="AG68" s="106"/>
      <c r="AI68" s="104"/>
      <c r="AJ68" s="105"/>
      <c r="AK68" s="105"/>
      <c r="AL68" s="105"/>
      <c r="AM68" s="106"/>
      <c r="AO68" s="104"/>
      <c r="AP68" s="105"/>
      <c r="AQ68" s="105"/>
      <c r="AR68" s="105"/>
      <c r="AS68" s="106"/>
      <c r="AU68" s="104"/>
      <c r="AV68" s="105"/>
      <c r="AW68" s="105"/>
      <c r="AX68" s="105"/>
      <c r="AY68" s="106"/>
      <c r="BA68" s="104"/>
      <c r="BB68" s="105"/>
      <c r="BC68" s="105"/>
      <c r="BD68" s="105"/>
      <c r="BE68" s="106"/>
      <c r="BG68" s="104"/>
      <c r="BH68" s="105"/>
      <c r="BI68" s="105"/>
      <c r="BJ68" s="105"/>
      <c r="BK68" s="106"/>
      <c r="BM68" s="104"/>
      <c r="BN68" s="105"/>
      <c r="BO68" s="105"/>
      <c r="BP68" s="105"/>
      <c r="BQ68" s="106"/>
      <c r="BS68" s="104"/>
      <c r="BT68" s="105"/>
      <c r="BU68" s="105"/>
      <c r="BV68" s="105"/>
      <c r="BW68" s="106"/>
      <c r="BY68" s="104"/>
      <c r="BZ68" s="106"/>
    </row>
    <row r="69" spans="2:78" s="24" customFormat="1" ht="31">
      <c r="B69" s="41"/>
      <c r="C69" s="41"/>
      <c r="D69" s="40"/>
      <c r="E69" s="37" t="s">
        <v>114</v>
      </c>
      <c r="F69" s="37" t="s">
        <v>36</v>
      </c>
      <c r="G69" s="37" t="s">
        <v>116</v>
      </c>
      <c r="H69" s="37" t="s">
        <v>117</v>
      </c>
      <c r="I69" s="37">
        <v>2015</v>
      </c>
      <c r="K69" s="37" t="s">
        <v>115</v>
      </c>
      <c r="L69" s="37" t="s">
        <v>37</v>
      </c>
      <c r="M69" s="37" t="s">
        <v>120</v>
      </c>
      <c r="N69" s="37" t="s">
        <v>121</v>
      </c>
      <c r="O69" s="37">
        <v>2016</v>
      </c>
      <c r="Q69" s="37" t="s">
        <v>122</v>
      </c>
      <c r="R69" s="37" t="s">
        <v>124</v>
      </c>
      <c r="S69" s="37" t="s">
        <v>125</v>
      </c>
      <c r="T69" s="37" t="s">
        <v>126</v>
      </c>
      <c r="U69" s="37">
        <v>2017</v>
      </c>
      <c r="W69" s="37" t="s">
        <v>127</v>
      </c>
      <c r="X69" s="37" t="s">
        <v>130</v>
      </c>
      <c r="Y69" s="37" t="s">
        <v>138</v>
      </c>
      <c r="Z69" s="37" t="s">
        <v>141</v>
      </c>
      <c r="AA69" s="37">
        <v>2018</v>
      </c>
      <c r="AC69" s="37" t="s">
        <v>144</v>
      </c>
      <c r="AD69" s="37" t="s">
        <v>150</v>
      </c>
      <c r="AE69" s="37" t="s">
        <v>151</v>
      </c>
      <c r="AF69" s="37" t="s">
        <v>152</v>
      </c>
      <c r="AG69" s="37">
        <v>2019</v>
      </c>
      <c r="AI69" s="37" t="s">
        <v>144</v>
      </c>
      <c r="AJ69" s="37" t="s">
        <v>150</v>
      </c>
      <c r="AK69" s="37" t="s">
        <v>151</v>
      </c>
      <c r="AL69" s="37" t="s">
        <v>152</v>
      </c>
      <c r="AM69" s="37">
        <v>2019</v>
      </c>
      <c r="AO69" s="37" t="s">
        <v>155</v>
      </c>
      <c r="AP69" s="37" t="s">
        <v>159</v>
      </c>
      <c r="AQ69" s="37" t="s">
        <v>163</v>
      </c>
      <c r="AR69" s="37" t="s">
        <v>165</v>
      </c>
      <c r="AS69" s="37">
        <v>2020</v>
      </c>
      <c r="AU69" s="37" t="s">
        <v>179</v>
      </c>
      <c r="AV69" s="37" t="s">
        <v>205</v>
      </c>
      <c r="AW69" s="37" t="s">
        <v>181</v>
      </c>
      <c r="AX69" s="37" t="s">
        <v>188</v>
      </c>
      <c r="AY69" s="37">
        <v>2021</v>
      </c>
      <c r="BA69" s="37" t="s">
        <v>185</v>
      </c>
      <c r="BB69" s="37" t="s">
        <v>214</v>
      </c>
      <c r="BC69" s="37" t="s">
        <v>215</v>
      </c>
      <c r="BD69" s="37" t="s">
        <v>200</v>
      </c>
      <c r="BE69" s="37">
        <v>2022</v>
      </c>
      <c r="BG69" s="37" t="s">
        <v>206</v>
      </c>
      <c r="BH69" s="37" t="s">
        <v>212</v>
      </c>
      <c r="BI69" s="37" t="s">
        <v>220</v>
      </c>
      <c r="BJ69" s="37" t="s">
        <v>223</v>
      </c>
      <c r="BK69" s="37">
        <v>2023</v>
      </c>
      <c r="BM69" s="37" t="s">
        <v>227</v>
      </c>
      <c r="BN69" s="37" t="s">
        <v>230</v>
      </c>
      <c r="BO69" s="37" t="s">
        <v>231</v>
      </c>
      <c r="BP69" s="37" t="s">
        <v>232</v>
      </c>
      <c r="BQ69" s="37">
        <v>2024</v>
      </c>
      <c r="BS69" s="37" t="s">
        <v>234</v>
      </c>
      <c r="BT69" s="37" t="s">
        <v>241</v>
      </c>
      <c r="BU69" s="37" t="s">
        <v>243</v>
      </c>
      <c r="BV69" s="37" t="s">
        <v>248</v>
      </c>
      <c r="BW69" s="37">
        <v>2025</v>
      </c>
      <c r="BY69" s="37" t="s">
        <v>254</v>
      </c>
      <c r="BZ69" s="37" t="s">
        <v>266</v>
      </c>
    </row>
    <row r="70" spans="2:78" ht="6" customHeight="1">
      <c r="D70"/>
    </row>
    <row r="71" spans="2:78">
      <c r="B71" s="4" t="s">
        <v>38</v>
      </c>
      <c r="C71" s="4" t="s">
        <v>51</v>
      </c>
      <c r="D71"/>
      <c r="E71" s="15">
        <v>102.762</v>
      </c>
      <c r="F71" s="15">
        <v>106.401</v>
      </c>
      <c r="G71" s="15">
        <v>108.113</v>
      </c>
      <c r="H71" s="15">
        <v>117.855</v>
      </c>
      <c r="I71" s="15">
        <v>435.13099999999997</v>
      </c>
      <c r="K71" s="15">
        <v>107.669</v>
      </c>
      <c r="L71" s="15">
        <v>111.03400000000001</v>
      </c>
      <c r="M71" s="15">
        <v>114.438</v>
      </c>
      <c r="N71" s="15">
        <v>124.73699999999999</v>
      </c>
      <c r="O71" s="15">
        <v>457.87799999999999</v>
      </c>
      <c r="Q71" s="15">
        <v>111.515</v>
      </c>
      <c r="R71" s="15">
        <v>118.386</v>
      </c>
      <c r="S71" s="15">
        <v>117.22199999999999</v>
      </c>
      <c r="T71" s="15">
        <v>128.73099999999999</v>
      </c>
      <c r="U71" s="15">
        <v>475.85399999999998</v>
      </c>
      <c r="W71" s="15">
        <v>122.087</v>
      </c>
      <c r="X71" s="15">
        <v>123.54600000000001</v>
      </c>
      <c r="Y71" s="15">
        <v>123.61</v>
      </c>
      <c r="Z71" s="15">
        <v>138.47</v>
      </c>
      <c r="AA71" s="15">
        <v>507.71300000000002</v>
      </c>
      <c r="AC71" s="15">
        <v>127.277</v>
      </c>
      <c r="AD71" s="15">
        <v>129.90100000000001</v>
      </c>
      <c r="AE71" s="15">
        <v>131.79300000000001</v>
      </c>
      <c r="AF71" s="15">
        <v>153.97900000000001</v>
      </c>
      <c r="AG71" s="15">
        <v>542.95000000000005</v>
      </c>
      <c r="AI71" s="15">
        <v>127.277</v>
      </c>
      <c r="AJ71" s="15">
        <v>129.90100000000001</v>
      </c>
      <c r="AK71" s="15">
        <v>131.79300000000001</v>
      </c>
      <c r="AL71" s="15">
        <v>153.97900000000001</v>
      </c>
      <c r="AM71" s="15">
        <v>542.95000000000005</v>
      </c>
      <c r="AO71" s="15">
        <v>128.423</v>
      </c>
      <c r="AP71" s="15">
        <v>47.764000000000003</v>
      </c>
      <c r="AQ71" s="15">
        <v>91.62</v>
      </c>
      <c r="AR71" s="15">
        <v>117.24299999999999</v>
      </c>
      <c r="AS71" s="15">
        <v>385.05</v>
      </c>
      <c r="AU71" s="15">
        <v>108.248</v>
      </c>
      <c r="AV71" s="15">
        <v>119.526</v>
      </c>
      <c r="AW71" s="15">
        <v>140.654</v>
      </c>
      <c r="AX71" s="15">
        <v>162.80699999999999</v>
      </c>
      <c r="AY71" s="15">
        <v>531.23500000000001</v>
      </c>
      <c r="BA71" s="15">
        <v>151.505</v>
      </c>
      <c r="BB71" s="15">
        <v>158.57448751999999</v>
      </c>
      <c r="BC71" s="15">
        <v>176.08751247999999</v>
      </c>
      <c r="BD71" s="15">
        <v>192.327</v>
      </c>
      <c r="BE71" s="15">
        <v>678.49400000000003</v>
      </c>
      <c r="BG71" s="15">
        <v>177.714</v>
      </c>
      <c r="BH71" s="15">
        <v>186.839</v>
      </c>
      <c r="BI71" s="15">
        <v>191.20106134</v>
      </c>
      <c r="BJ71" s="15">
        <v>206.91822818999992</v>
      </c>
      <c r="BK71" s="15">
        <v>762.67228952999994</v>
      </c>
      <c r="BM71" s="15">
        <v>196.72899999999998</v>
      </c>
      <c r="BN71" s="15">
        <v>195.87299999999999</v>
      </c>
      <c r="BO71" s="15">
        <v>196.84899999999999</v>
      </c>
      <c r="BP71" s="15">
        <v>223.03699542999991</v>
      </c>
      <c r="BQ71" s="15">
        <v>812.48799542999996</v>
      </c>
      <c r="BS71" s="15">
        <v>187.32291742999999</v>
      </c>
      <c r="BT71" s="15">
        <v>187.01499999999999</v>
      </c>
      <c r="BU71" s="15">
        <v>186.99871818999986</v>
      </c>
      <c r="BV71" s="15">
        <v>223.92235573000019</v>
      </c>
      <c r="BW71" s="15">
        <f>SUM(BS71:BV71)</f>
        <v>785.25899134999997</v>
      </c>
      <c r="BY71" s="15">
        <v>196.77450097999997</v>
      </c>
      <c r="BZ71" s="15">
        <v>215.60289726000002</v>
      </c>
    </row>
    <row r="72" spans="2:78">
      <c r="B72" s="4" t="s">
        <v>39</v>
      </c>
      <c r="C72" s="4" t="s">
        <v>52</v>
      </c>
      <c r="D72"/>
      <c r="E72" s="15">
        <v>-32.133000000000003</v>
      </c>
      <c r="F72" s="15">
        <v>-33.286000000000001</v>
      </c>
      <c r="G72" s="15">
        <v>-31.594000000000001</v>
      </c>
      <c r="H72" s="15">
        <v>-37.537999999999997</v>
      </c>
      <c r="I72" s="15">
        <v>-134.55099999999999</v>
      </c>
      <c r="K72" s="15">
        <v>-33.912999999999997</v>
      </c>
      <c r="L72" s="15">
        <v>-33.976999999999997</v>
      </c>
      <c r="M72" s="15">
        <v>-34.024999999999999</v>
      </c>
      <c r="N72" s="15">
        <v>-41.139000000000003</v>
      </c>
      <c r="O72" s="15">
        <v>-143.054</v>
      </c>
      <c r="Q72" s="15">
        <v>-38.448</v>
      </c>
      <c r="R72" s="15">
        <v>-40.546999999999997</v>
      </c>
      <c r="S72" s="15">
        <v>-35.865000000000002</v>
      </c>
      <c r="T72" s="15">
        <v>-42.01</v>
      </c>
      <c r="U72" s="15">
        <v>-156.87</v>
      </c>
      <c r="W72" s="15">
        <v>-39.256</v>
      </c>
      <c r="X72" s="15">
        <v>-40.768000000000001</v>
      </c>
      <c r="Y72" s="15">
        <v>-40.015000000000001</v>
      </c>
      <c r="Z72" s="15">
        <v>-45.171999999999997</v>
      </c>
      <c r="AA72" s="15">
        <v>-165.21100000000001</v>
      </c>
      <c r="AC72" s="15">
        <v>-43.482999999999997</v>
      </c>
      <c r="AD72" s="15">
        <v>-43.110999999999997</v>
      </c>
      <c r="AE72" s="15">
        <v>-43.732999999999997</v>
      </c>
      <c r="AF72" s="15">
        <v>-50.177</v>
      </c>
      <c r="AG72" s="15">
        <v>-180.50399999999999</v>
      </c>
      <c r="AI72" s="15">
        <v>-42.362000000000002</v>
      </c>
      <c r="AJ72" s="15">
        <v>-41.969000000000001</v>
      </c>
      <c r="AK72" s="15">
        <v>-41.908999999999999</v>
      </c>
      <c r="AL72" s="15">
        <v>-49.683999999999997</v>
      </c>
      <c r="AM72" s="15">
        <v>-175.92400000000001</v>
      </c>
      <c r="AO72" s="15">
        <v>-46.963000000000001</v>
      </c>
      <c r="AP72" s="15">
        <v>-28.757000000000001</v>
      </c>
      <c r="AQ72" s="15">
        <v>-32.94</v>
      </c>
      <c r="AR72" s="15">
        <v>-42.868000000000002</v>
      </c>
      <c r="AS72" s="15">
        <v>-151.52799999999999</v>
      </c>
      <c r="AU72" s="15">
        <v>-39.588999999999999</v>
      </c>
      <c r="AV72" s="15">
        <v>-40.319000000000003</v>
      </c>
      <c r="AW72" s="15">
        <v>-48.972000000000001</v>
      </c>
      <c r="AX72" s="15">
        <v>-55.908000000000001</v>
      </c>
      <c r="AY72" s="15">
        <v>-184.78800000000001</v>
      </c>
      <c r="AZ72" s="27"/>
      <c r="BA72" s="15">
        <v>-50.127000000000002</v>
      </c>
      <c r="BB72" s="15">
        <v>-54.322729201356999</v>
      </c>
      <c r="BC72" s="15">
        <v>-57.153270798643</v>
      </c>
      <c r="BD72" s="15">
        <v>-66.825000000000003</v>
      </c>
      <c r="BE72" s="15">
        <v>-228.428</v>
      </c>
      <c r="BF72" s="27"/>
      <c r="BG72" s="15">
        <v>-60.616999999999997</v>
      </c>
      <c r="BH72" s="15">
        <v>-65.841999999999999</v>
      </c>
      <c r="BI72" s="15">
        <v>-65.044615469999997</v>
      </c>
      <c r="BJ72" s="15">
        <v>-72.25296885000003</v>
      </c>
      <c r="BK72" s="15">
        <v>-263.75658432</v>
      </c>
      <c r="BL72" s="27"/>
      <c r="BM72" s="15">
        <v>-67.364000000000004</v>
      </c>
      <c r="BN72" s="15">
        <v>-66.581999999999994</v>
      </c>
      <c r="BO72" s="15">
        <v>-62.725999999999999</v>
      </c>
      <c r="BP72" s="15">
        <v>-74.545777419999993</v>
      </c>
      <c r="BQ72" s="15">
        <v>-271.21777742</v>
      </c>
      <c r="BR72" s="27"/>
      <c r="BS72" s="15">
        <v>-67.754316929999987</v>
      </c>
      <c r="BT72" s="15">
        <v>-60.692999999999998</v>
      </c>
      <c r="BU72" s="15">
        <v>-64.352060239999986</v>
      </c>
      <c r="BV72" s="15">
        <v>-74.416653040000028</v>
      </c>
      <c r="BW72" s="15">
        <f>SUM(BS72:BV72)</f>
        <v>-267.21603020999999</v>
      </c>
      <c r="BX72" s="27"/>
      <c r="BY72" s="15">
        <v>-61.018186229999998</v>
      </c>
      <c r="BZ72" s="15">
        <v>-70.379462200000006</v>
      </c>
    </row>
    <row r="73" spans="2:78">
      <c r="B73" s="10" t="s">
        <v>40</v>
      </c>
      <c r="C73" s="10" t="s">
        <v>53</v>
      </c>
      <c r="D73"/>
      <c r="E73" s="16">
        <v>70.629000000000005</v>
      </c>
      <c r="F73" s="16">
        <v>73.114999999999995</v>
      </c>
      <c r="G73" s="16">
        <v>76.519000000000005</v>
      </c>
      <c r="H73" s="16">
        <v>80.316999999999993</v>
      </c>
      <c r="I73" s="16">
        <v>300.58</v>
      </c>
      <c r="K73" s="16">
        <v>73.756</v>
      </c>
      <c r="L73" s="16">
        <v>77.057000000000002</v>
      </c>
      <c r="M73" s="16">
        <v>80.412999999999997</v>
      </c>
      <c r="N73" s="16">
        <v>83.597999999999999</v>
      </c>
      <c r="O73" s="16">
        <v>314.82400000000001</v>
      </c>
      <c r="Q73" s="16">
        <v>73.067000000000007</v>
      </c>
      <c r="R73" s="16">
        <v>77.838999999999999</v>
      </c>
      <c r="S73" s="16">
        <v>81.356999999999999</v>
      </c>
      <c r="T73" s="16">
        <v>86.721000000000004</v>
      </c>
      <c r="U73" s="16">
        <v>318.98399999999998</v>
      </c>
      <c r="W73" s="16">
        <v>82.831000000000003</v>
      </c>
      <c r="X73" s="16">
        <v>82.778000000000006</v>
      </c>
      <c r="Y73" s="16">
        <v>83.594999999999999</v>
      </c>
      <c r="Z73" s="16">
        <v>93.298000000000002</v>
      </c>
      <c r="AA73" s="16">
        <v>342.50200000000001</v>
      </c>
      <c r="AC73" s="16">
        <v>83.793999999999997</v>
      </c>
      <c r="AD73" s="16">
        <v>86.79</v>
      </c>
      <c r="AE73" s="16">
        <v>88.06</v>
      </c>
      <c r="AF73" s="16">
        <v>103.80200000000002</v>
      </c>
      <c r="AG73" s="16">
        <v>362.44600000000003</v>
      </c>
      <c r="AI73" s="16">
        <v>84.914999999999992</v>
      </c>
      <c r="AJ73" s="16">
        <v>87.932000000000016</v>
      </c>
      <c r="AK73" s="16">
        <v>89.884000000000015</v>
      </c>
      <c r="AL73" s="16">
        <v>104.29500000000002</v>
      </c>
      <c r="AM73" s="16">
        <v>367.02600000000001</v>
      </c>
      <c r="AO73" s="16">
        <v>81.460000000000008</v>
      </c>
      <c r="AP73" s="16">
        <v>19.007000000000001</v>
      </c>
      <c r="AQ73" s="16">
        <v>58.68</v>
      </c>
      <c r="AR73" s="16">
        <v>74.375</v>
      </c>
      <c r="AS73" s="16">
        <v>233.52200000000002</v>
      </c>
      <c r="AU73" s="16">
        <v>68.659000000000006</v>
      </c>
      <c r="AV73" s="16">
        <v>79.206999999999994</v>
      </c>
      <c r="AW73" s="16">
        <v>91.681999999999988</v>
      </c>
      <c r="AX73" s="16">
        <v>106.899</v>
      </c>
      <c r="AY73" s="16">
        <v>346.447</v>
      </c>
      <c r="BA73" s="16">
        <v>101.37799999999999</v>
      </c>
      <c r="BB73" s="16">
        <v>104.25175831864338</v>
      </c>
      <c r="BC73" s="16">
        <v>118.93424168135662</v>
      </c>
      <c r="BD73" s="16">
        <v>125.502</v>
      </c>
      <c r="BE73" s="16">
        <v>450.06599999999997</v>
      </c>
      <c r="BG73" s="16">
        <v>117.09699999999999</v>
      </c>
      <c r="BH73" s="16">
        <v>120.997</v>
      </c>
      <c r="BI73" s="16">
        <v>126.15644587</v>
      </c>
      <c r="BJ73" s="16">
        <v>134.66525933999989</v>
      </c>
      <c r="BK73" s="16">
        <v>498.91570520999994</v>
      </c>
      <c r="BM73" s="16">
        <v>129.36500000000001</v>
      </c>
      <c r="BN73" s="16">
        <v>129.291</v>
      </c>
      <c r="BO73" s="16">
        <v>134.12299999999999</v>
      </c>
      <c r="BP73" s="16">
        <v>148.4912180099999</v>
      </c>
      <c r="BQ73" s="16">
        <v>541.27021800999989</v>
      </c>
      <c r="BS73" s="16">
        <v>119.56860050000002</v>
      </c>
      <c r="BT73" s="16">
        <v>126.321</v>
      </c>
      <c r="BU73" s="16">
        <v>122.64665794999988</v>
      </c>
      <c r="BV73" s="16">
        <v>149.50570269000016</v>
      </c>
      <c r="BW73" s="16">
        <f>SUM(BS73:BV73)</f>
        <v>518.04196114000001</v>
      </c>
      <c r="BY73" s="16">
        <v>135.75631475</v>
      </c>
      <c r="BZ73" s="16">
        <v>145.22343506000001</v>
      </c>
    </row>
    <row r="74" spans="2:78" s="11" customFormat="1">
      <c r="B74" s="11" t="s">
        <v>41</v>
      </c>
      <c r="C74" s="11" t="s">
        <v>54</v>
      </c>
      <c r="D74" s="12"/>
      <c r="E74" s="14">
        <v>0.68700000000000006</v>
      </c>
      <c r="F74" s="14">
        <v>0.68700000000000006</v>
      </c>
      <c r="G74" s="14">
        <v>0.70799999999999996</v>
      </c>
      <c r="H74" s="14">
        <v>0.68100000000000005</v>
      </c>
      <c r="I74" s="14">
        <v>0.69099999999999995</v>
      </c>
      <c r="K74" s="14">
        <v>0.68500000000000005</v>
      </c>
      <c r="L74" s="14">
        <v>0.69399999999999995</v>
      </c>
      <c r="M74" s="14">
        <v>0.70299999999999996</v>
      </c>
      <c r="N74" s="14">
        <v>0.67</v>
      </c>
      <c r="O74" s="14">
        <v>0.68799999999999994</v>
      </c>
      <c r="Q74" s="14">
        <v>0.65522127068107439</v>
      </c>
      <c r="R74" s="14">
        <v>0.65750173162367176</v>
      </c>
      <c r="S74" s="14">
        <v>0.69399999999999995</v>
      </c>
      <c r="T74" s="14">
        <v>0.67366057903690646</v>
      </c>
      <c r="U74" s="14">
        <v>0.67034006228801268</v>
      </c>
      <c r="W74" s="14">
        <v>0.67845880396766245</v>
      </c>
      <c r="X74" s="14">
        <v>0.67001764524954266</v>
      </c>
      <c r="Y74" s="14">
        <v>0.67628023622684252</v>
      </c>
      <c r="Z74" s="14">
        <v>0.67377771358416982</v>
      </c>
      <c r="AA74" s="14">
        <v>0.67459765655005877</v>
      </c>
      <c r="AC74" s="14">
        <v>0.65836174658422175</v>
      </c>
      <c r="AD74" s="14">
        <v>0.66812372037166767</v>
      </c>
      <c r="AE74" s="14">
        <v>0.66816714529603238</v>
      </c>
      <c r="AF74" s="14">
        <v>0.67413088797823084</v>
      </c>
      <c r="AG74" s="14">
        <v>0.66754960972465227</v>
      </c>
      <c r="AI74" s="14">
        <v>0.667166887968761</v>
      </c>
      <c r="AJ74" s="14">
        <v>0.67691549718631894</v>
      </c>
      <c r="AK74" s="14">
        <v>0.68200890790861435</v>
      </c>
      <c r="AL74" s="14">
        <v>0.67733262327979793</v>
      </c>
      <c r="AM74" s="14">
        <v>0.67598489732019518</v>
      </c>
      <c r="AO74" s="14">
        <v>0.63431005349509051</v>
      </c>
      <c r="AP74" s="14">
        <v>0.39793568377857802</v>
      </c>
      <c r="AQ74" s="14">
        <v>0.64047151277013747</v>
      </c>
      <c r="AR74" s="14">
        <v>0.63436623081975041</v>
      </c>
      <c r="AS74" s="14">
        <v>0.60646999999999995</v>
      </c>
      <c r="AU74" s="14">
        <v>0.63427499815239086</v>
      </c>
      <c r="AV74" s="14">
        <v>0.66267590315077884</v>
      </c>
      <c r="AW74" s="14">
        <v>0.65182646778619868</v>
      </c>
      <c r="AX74" s="14">
        <v>0.6565995319611565</v>
      </c>
      <c r="AY74" s="14">
        <v>0.65215394317016007</v>
      </c>
      <c r="BA74" s="14">
        <v>0.66913963235536777</v>
      </c>
      <c r="BB74" s="14">
        <v>0.65743083864921459</v>
      </c>
      <c r="BC74" s="14">
        <v>0.67542689431123359</v>
      </c>
      <c r="BD74" s="14">
        <v>0.65254488449359682</v>
      </c>
      <c r="BE74" s="14">
        <v>0.66333084743564419</v>
      </c>
      <c r="BG74" s="14">
        <v>0.65890700788908019</v>
      </c>
      <c r="BH74" s="14">
        <v>0.64760034040002357</v>
      </c>
      <c r="BI74" s="14">
        <v>0.65981038486844212</v>
      </c>
      <c r="BJ74" s="14">
        <v>0.65081390130764749</v>
      </c>
      <c r="BK74" s="14">
        <v>0.65416786745649147</v>
      </c>
      <c r="BM74" s="14">
        <v>0.65757971625942291</v>
      </c>
      <c r="BN74" s="14">
        <v>0.66007524606675805</v>
      </c>
      <c r="BO74" s="14">
        <v>0.6813496639556208</v>
      </c>
      <c r="BP74" s="14">
        <v>0.66576945104429464</v>
      </c>
      <c r="BQ74" s="14">
        <v>0.66618857269828191</v>
      </c>
      <c r="BS74" s="14">
        <v>0.63830204088445908</v>
      </c>
      <c r="BT74" s="14">
        <v>0.67546102573153555</v>
      </c>
      <c r="BU74" s="14">
        <v>0.65586897673482902</v>
      </c>
      <c r="BV74" s="14">
        <f>BV73/BV71</f>
        <v>0.66766760381116341</v>
      </c>
      <c r="BW74" s="14">
        <f>BW73/BW71</f>
        <v>0.65970841066002139</v>
      </c>
      <c r="BY74" s="14">
        <v>0.68990806264983584</v>
      </c>
      <c r="BZ74" s="14">
        <v>0.67356903318823236</v>
      </c>
    </row>
    <row r="75" spans="2:78" ht="6" customHeight="1">
      <c r="D75"/>
      <c r="BA75" s="21"/>
      <c r="BB75" s="21"/>
    </row>
    <row r="76" spans="2:78">
      <c r="B76" s="4" t="s">
        <v>147</v>
      </c>
      <c r="C76" s="4" t="s">
        <v>146</v>
      </c>
      <c r="D76"/>
      <c r="E76" s="15">
        <v>-7.9320000000000004</v>
      </c>
      <c r="F76" s="15">
        <v>-7.6180000000000003</v>
      </c>
      <c r="G76" s="15">
        <v>-9.1470000000000002</v>
      </c>
      <c r="H76" s="15">
        <v>-8.3179999999999996</v>
      </c>
      <c r="I76" s="15">
        <v>-33.015000000000001</v>
      </c>
      <c r="K76" s="15">
        <v>-8.3150000000000013</v>
      </c>
      <c r="L76" s="15">
        <v>-7.3789999999999996</v>
      </c>
      <c r="M76" s="15">
        <v>-7.657</v>
      </c>
      <c r="N76" s="15">
        <v>-9.2579999999999991</v>
      </c>
      <c r="O76" s="15">
        <v>-32.609000000000002</v>
      </c>
      <c r="Q76" s="15">
        <v>-7.57</v>
      </c>
      <c r="R76" s="15">
        <v>-8.1769999999999996</v>
      </c>
      <c r="S76" s="15">
        <v>-9.5830000000000002</v>
      </c>
      <c r="T76" s="15">
        <v>-11.036999999999999</v>
      </c>
      <c r="U76" s="15">
        <v>-36.367000000000004</v>
      </c>
      <c r="W76" s="15">
        <v>-9.7469999999999999</v>
      </c>
      <c r="X76" s="15">
        <v>-10.027000000000001</v>
      </c>
      <c r="Y76" s="15">
        <v>-9.8710000000000004</v>
      </c>
      <c r="Z76" s="15">
        <v>-11.007999999999999</v>
      </c>
      <c r="AA76" s="15">
        <v>-40.652999999999999</v>
      </c>
      <c r="AC76" s="15">
        <v>-9.1470000000000002</v>
      </c>
      <c r="AD76" s="15">
        <v>-9.7539999999999996</v>
      </c>
      <c r="AE76" s="15">
        <v>-10.378</v>
      </c>
      <c r="AF76" s="15">
        <v>-12.3</v>
      </c>
      <c r="AG76" s="15">
        <v>-41.579000000000001</v>
      </c>
      <c r="AI76" s="15">
        <v>-9.1470000000000002</v>
      </c>
      <c r="AJ76" s="15">
        <v>-9.7539999999999996</v>
      </c>
      <c r="AK76" s="15">
        <v>-10.378</v>
      </c>
      <c r="AL76" s="15">
        <v>-12.3</v>
      </c>
      <c r="AM76" s="15">
        <v>-41.579000000000001</v>
      </c>
      <c r="AO76" s="15">
        <v>-10.968999999999999</v>
      </c>
      <c r="AP76" s="15">
        <v>-12.554</v>
      </c>
      <c r="AQ76" s="15">
        <v>-13.487</v>
      </c>
      <c r="AR76" s="15">
        <v>-13.678000000000001</v>
      </c>
      <c r="AS76" s="15">
        <v>-50.688000000000002</v>
      </c>
      <c r="AU76" s="15">
        <v>-11.808</v>
      </c>
      <c r="AV76" s="15">
        <v>-14.648999999999999</v>
      </c>
      <c r="AW76" s="15">
        <v>-13.715</v>
      </c>
      <c r="AX76" s="15">
        <v>-11.82</v>
      </c>
      <c r="AY76" s="15">
        <v>-51.991999999999997</v>
      </c>
      <c r="BA76" s="15">
        <v>-12.292</v>
      </c>
      <c r="BB76" s="15">
        <v>-11.299412728349198</v>
      </c>
      <c r="BC76" s="15">
        <v>-13.925587271650802</v>
      </c>
      <c r="BD76" s="15">
        <v>-17.081</v>
      </c>
      <c r="BE76" s="15">
        <v>-54.597999999999999</v>
      </c>
      <c r="BG76" s="15">
        <v>-11.253</v>
      </c>
      <c r="BH76" s="15">
        <v>-15.276999999999999</v>
      </c>
      <c r="BI76" s="15">
        <v>-13.60940422</v>
      </c>
      <c r="BJ76" s="15">
        <v>-17.082919449999995</v>
      </c>
      <c r="BK76" s="15">
        <v>-57.222323669999994</v>
      </c>
      <c r="BM76" s="15">
        <v>-14.206</v>
      </c>
      <c r="BN76" s="15">
        <v>-15.861000000000001</v>
      </c>
      <c r="BO76" s="15">
        <v>-14.544</v>
      </c>
      <c r="BP76" s="15">
        <v>-16.69307382000002</v>
      </c>
      <c r="BQ76" s="15">
        <v>-61.304073820000028</v>
      </c>
      <c r="BS76" s="15">
        <v>-18.398102209999998</v>
      </c>
      <c r="BT76" s="15">
        <v>-24.507000000000001</v>
      </c>
      <c r="BU76" s="15">
        <v>-26.49969201</v>
      </c>
      <c r="BV76" s="15">
        <v>-20.4384455</v>
      </c>
      <c r="BW76" s="15">
        <f>SUM(BS76:BV76)</f>
        <v>-89.84323972</v>
      </c>
      <c r="BY76" s="15">
        <v>-19.144769380000003</v>
      </c>
      <c r="BZ76" s="15">
        <v>-19.016249809999998</v>
      </c>
    </row>
    <row r="77" spans="2:78">
      <c r="B77" s="4" t="s">
        <v>42</v>
      </c>
      <c r="C77" s="4" t="s">
        <v>55</v>
      </c>
      <c r="D77"/>
      <c r="E77" s="15">
        <v>6.1369999999999996</v>
      </c>
      <c r="F77" s="15">
        <v>7.2930000000000001</v>
      </c>
      <c r="G77" s="15">
        <v>3.339</v>
      </c>
      <c r="H77" s="15">
        <v>17.010999999999999</v>
      </c>
      <c r="I77" s="15">
        <v>33.78</v>
      </c>
      <c r="K77" s="15">
        <v>0.77400000000000002</v>
      </c>
      <c r="L77" s="15">
        <v>2.8159999999999998</v>
      </c>
      <c r="M77" s="15">
        <v>5.3460000000000001</v>
      </c>
      <c r="N77" s="15">
        <v>2.5739999999999998</v>
      </c>
      <c r="O77" s="15">
        <v>11.51</v>
      </c>
      <c r="Q77" s="15">
        <v>4.3570000000000002</v>
      </c>
      <c r="R77" s="15">
        <v>1.6259999999999999</v>
      </c>
      <c r="S77" s="15">
        <v>1.4610000000000001</v>
      </c>
      <c r="T77" s="15">
        <v>11.742000000000001</v>
      </c>
      <c r="U77" s="15">
        <v>19.186</v>
      </c>
      <c r="W77" s="15">
        <v>5.0449999999999999</v>
      </c>
      <c r="X77" s="15">
        <v>5.9859999999999998</v>
      </c>
      <c r="Y77" s="15">
        <v>3.69</v>
      </c>
      <c r="Z77" s="15">
        <v>8.56</v>
      </c>
      <c r="AA77" s="15">
        <v>23.280999999999999</v>
      </c>
      <c r="AC77" s="15">
        <v>3.419</v>
      </c>
      <c r="AD77" s="15">
        <v>3.5870000000000033</v>
      </c>
      <c r="AE77" s="15">
        <v>12.236000000000001</v>
      </c>
      <c r="AF77" s="15">
        <v>157.59100000000001</v>
      </c>
      <c r="AG77" s="15">
        <v>176.83300000000003</v>
      </c>
      <c r="AI77" s="15">
        <v>3.419</v>
      </c>
      <c r="AJ77" s="15">
        <v>3.5870000000000002</v>
      </c>
      <c r="AK77" s="15">
        <v>12.236000000000001</v>
      </c>
      <c r="AL77" s="15">
        <v>157.59100000000001</v>
      </c>
      <c r="AM77" s="15">
        <v>176.833</v>
      </c>
      <c r="AO77" s="15">
        <v>7.3049999999999997</v>
      </c>
      <c r="AP77" s="15">
        <v>-36.433999999999997</v>
      </c>
      <c r="AQ77" s="15">
        <v>-3.2759999999999998</v>
      </c>
      <c r="AR77" s="15">
        <v>-51.052999999999997</v>
      </c>
      <c r="AS77" s="15">
        <v>-83.457999999999998</v>
      </c>
      <c r="AU77" s="15">
        <v>12.334</v>
      </c>
      <c r="AV77" s="15">
        <v>9.3469999999999995</v>
      </c>
      <c r="AW77" s="15">
        <v>23.138000000000002</v>
      </c>
      <c r="AX77" s="15">
        <v>115.599</v>
      </c>
      <c r="AY77" s="15">
        <v>160.41800000000001</v>
      </c>
      <c r="BA77" s="15">
        <v>-20.905999999999999</v>
      </c>
      <c r="BB77" s="15">
        <v>12.438253603193013</v>
      </c>
      <c r="BC77" s="15">
        <v>25.053746396806986</v>
      </c>
      <c r="BD77" s="15">
        <v>-11.895</v>
      </c>
      <c r="BE77" s="15">
        <v>4.6909999999999998</v>
      </c>
      <c r="BG77" s="15">
        <v>-5.28</v>
      </c>
      <c r="BH77" s="15">
        <v>-0.19400000000000001</v>
      </c>
      <c r="BI77" s="15">
        <v>8.8883477699999993</v>
      </c>
      <c r="BJ77" s="15">
        <v>99.553331529999994</v>
      </c>
      <c r="BK77" s="15">
        <v>102.9676793</v>
      </c>
      <c r="BM77" s="15">
        <v>0.67599999999999993</v>
      </c>
      <c r="BN77" s="15">
        <v>2.7229999999999999</v>
      </c>
      <c r="BO77" s="15">
        <v>-12.053000000000001</v>
      </c>
      <c r="BP77" s="15">
        <v>20.111557259999998</v>
      </c>
      <c r="BQ77" s="15">
        <v>11.457557259999998</v>
      </c>
      <c r="BS77" s="15">
        <v>-21.499442230000003</v>
      </c>
      <c r="BT77" s="15">
        <v>-28.419</v>
      </c>
      <c r="BU77" s="15">
        <v>-12.396997329999991</v>
      </c>
      <c r="BV77" s="15">
        <v>36.8932377</v>
      </c>
      <c r="BW77" s="15">
        <f>SUM(BS77:BV77)</f>
        <v>-25.422201859999994</v>
      </c>
      <c r="BY77" s="15">
        <v>-2.4169265999999996</v>
      </c>
      <c r="BZ77" s="15">
        <v>-35.654661779999998</v>
      </c>
    </row>
    <row r="78" spans="2:78">
      <c r="B78" s="10" t="s">
        <v>43</v>
      </c>
      <c r="C78" s="10" t="s">
        <v>56</v>
      </c>
      <c r="D78"/>
      <c r="E78" s="16">
        <v>68.834000000000003</v>
      </c>
      <c r="F78" s="16">
        <v>72.790000000000006</v>
      </c>
      <c r="G78" s="16">
        <v>70.710999999999999</v>
      </c>
      <c r="H78" s="16">
        <v>89.01</v>
      </c>
      <c r="I78" s="16">
        <v>301.34500000000003</v>
      </c>
      <c r="K78" s="16">
        <v>66.215000000000003</v>
      </c>
      <c r="L78" s="16">
        <v>72.494</v>
      </c>
      <c r="M78" s="16">
        <v>78.102000000000004</v>
      </c>
      <c r="N78" s="16">
        <v>76.914000000000001</v>
      </c>
      <c r="O78" s="16">
        <v>293.72500000000002</v>
      </c>
      <c r="Q78" s="16">
        <v>69.853999999999999</v>
      </c>
      <c r="R78" s="16">
        <v>71.287999999999997</v>
      </c>
      <c r="S78" s="16">
        <v>73.234999999999999</v>
      </c>
      <c r="T78" s="16">
        <v>87.426000000000002</v>
      </c>
      <c r="U78" s="16">
        <v>301.80299999999994</v>
      </c>
      <c r="W78" s="16">
        <v>78.129000000000005</v>
      </c>
      <c r="X78" s="16">
        <v>78.736999999999995</v>
      </c>
      <c r="Y78" s="16">
        <v>77.414000000000001</v>
      </c>
      <c r="Z78" s="16">
        <v>90.85</v>
      </c>
      <c r="AA78" s="16">
        <v>325.13</v>
      </c>
      <c r="AC78" s="16">
        <v>78.066000000000003</v>
      </c>
      <c r="AD78" s="16">
        <v>80.623000000000005</v>
      </c>
      <c r="AE78" s="16">
        <v>89.918000000000006</v>
      </c>
      <c r="AF78" s="16">
        <v>249.09300000000002</v>
      </c>
      <c r="AG78" s="16">
        <v>497.7</v>
      </c>
      <c r="AI78" s="16">
        <v>79.186999999999983</v>
      </c>
      <c r="AJ78" s="16">
        <v>81.765000000000015</v>
      </c>
      <c r="AK78" s="16">
        <v>91.742000000000019</v>
      </c>
      <c r="AL78" s="16">
        <v>249.58600000000001</v>
      </c>
      <c r="AM78" s="16">
        <v>502.28000000000003</v>
      </c>
      <c r="AO78" s="16">
        <v>77.796000000000021</v>
      </c>
      <c r="AP78" s="16">
        <v>-29.980999999999998</v>
      </c>
      <c r="AQ78" s="16">
        <v>41.917000000000002</v>
      </c>
      <c r="AR78" s="16">
        <v>9.6440000000000055</v>
      </c>
      <c r="AS78" s="16">
        <v>99.376000000000033</v>
      </c>
      <c r="AU78" s="16">
        <v>69.185000000000002</v>
      </c>
      <c r="AV78" s="16">
        <v>73.905000000000001</v>
      </c>
      <c r="AW78" s="16">
        <v>101.10499999999999</v>
      </c>
      <c r="AX78" s="16">
        <v>210.678</v>
      </c>
      <c r="AY78" s="16">
        <v>454.87299999999999</v>
      </c>
      <c r="BA78" s="16">
        <v>68.179999999999978</v>
      </c>
      <c r="BB78" s="16">
        <v>105.3905991934872</v>
      </c>
      <c r="BC78" s="16">
        <v>130.06240080651281</v>
      </c>
      <c r="BD78" s="16">
        <v>96.525999999999996</v>
      </c>
      <c r="BE78" s="16">
        <v>400.15899999999999</v>
      </c>
      <c r="BG78" s="16">
        <v>100.56399999999999</v>
      </c>
      <c r="BH78" s="16">
        <v>105.526</v>
      </c>
      <c r="BI78" s="16">
        <v>121.43538942000001</v>
      </c>
      <c r="BJ78" s="16">
        <v>217.13567141999991</v>
      </c>
      <c r="BK78" s="16">
        <v>544.66106083999989</v>
      </c>
      <c r="BM78" s="16">
        <v>115.83499999999999</v>
      </c>
      <c r="BN78" s="16">
        <v>116.15300000000001</v>
      </c>
      <c r="BO78" s="16">
        <v>107.52599999999998</v>
      </c>
      <c r="BP78" s="16">
        <v>151.90970144999989</v>
      </c>
      <c r="BQ78" s="16">
        <v>491.4237014499999</v>
      </c>
      <c r="BS78" s="16">
        <v>79.671056060000012</v>
      </c>
      <c r="BT78" s="16">
        <v>73.393000000000001</v>
      </c>
      <c r="BU78" s="16">
        <v>83.749968609999897</v>
      </c>
      <c r="BV78" s="16">
        <v>165.96049489000015</v>
      </c>
      <c r="BW78" s="16">
        <f>SUM(BS78:BV78)</f>
        <v>402.77451956000004</v>
      </c>
      <c r="BY78" s="16">
        <v>114.19461876999999</v>
      </c>
      <c r="BZ78" s="16">
        <v>90.55252347000004</v>
      </c>
    </row>
    <row r="79" spans="2:78" s="11" customFormat="1">
      <c r="B79" s="11" t="s">
        <v>44</v>
      </c>
      <c r="C79" s="11" t="s">
        <v>57</v>
      </c>
      <c r="D79" s="12"/>
      <c r="E79" s="14">
        <v>0.67</v>
      </c>
      <c r="F79" s="14">
        <v>0.68400000000000005</v>
      </c>
      <c r="G79" s="14">
        <v>0.65400000000000003</v>
      </c>
      <c r="H79" s="14">
        <v>0.755</v>
      </c>
      <c r="I79" s="14">
        <v>0.69299999999999995</v>
      </c>
      <c r="K79" s="14">
        <v>0.61499999999999999</v>
      </c>
      <c r="L79" s="14">
        <v>0.65300000000000002</v>
      </c>
      <c r="M79" s="14">
        <v>0.68200000000000005</v>
      </c>
      <c r="N79" s="14">
        <v>0.61699999999999999</v>
      </c>
      <c r="O79" s="14">
        <v>0.64100000000000001</v>
      </c>
      <c r="Q79" s="14">
        <v>0.62640900327310223</v>
      </c>
      <c r="R79" s="14">
        <v>0.60216579663135839</v>
      </c>
      <c r="S79" s="14">
        <v>0.625</v>
      </c>
      <c r="T79" s="14">
        <v>0.67913711538013377</v>
      </c>
      <c r="U79" s="14">
        <v>0.63423445006241397</v>
      </c>
      <c r="W79" s="14">
        <v>0.63994528491977032</v>
      </c>
      <c r="X79" s="14">
        <v>0.63730918038625295</v>
      </c>
      <c r="Y79" s="14">
        <v>0.62627619124666289</v>
      </c>
      <c r="Z79" s="14">
        <v>0.65609879396259119</v>
      </c>
      <c r="AA79" s="14">
        <v>0.64038147536108003</v>
      </c>
      <c r="AC79" s="14">
        <v>0.61335754315390834</v>
      </c>
      <c r="AD79" s="14">
        <v>0.62064957159683143</v>
      </c>
      <c r="AE79" s="14">
        <v>0.68226501088828695</v>
      </c>
      <c r="AF79" s="14">
        <v>1.6177076094792147</v>
      </c>
      <c r="AG79" s="14">
        <v>0.91665910415323693</v>
      </c>
      <c r="AI79" s="14">
        <v>0.62216268453844747</v>
      </c>
      <c r="AJ79" s="14">
        <v>0.62944088190237191</v>
      </c>
      <c r="AK79" s="14">
        <v>0.69610677350086891</v>
      </c>
      <c r="AL79" s="14">
        <v>1.6209093447807816</v>
      </c>
      <c r="AM79" s="14">
        <v>0.92509439174877983</v>
      </c>
      <c r="AO79" s="14">
        <v>0.60577933859199695</v>
      </c>
      <c r="AP79" s="14">
        <v>-0.62769031069424663</v>
      </c>
      <c r="AQ79" s="14">
        <v>0.45750927745033837</v>
      </c>
      <c r="AR79" s="14">
        <v>8.2256509983538506E-2</v>
      </c>
      <c r="AS79" s="14">
        <v>0.25807999999999998</v>
      </c>
      <c r="AU79" s="14">
        <v>0.6391342103318306</v>
      </c>
      <c r="AV79" s="14">
        <v>0.61831735354650874</v>
      </c>
      <c r="AW79" s="14">
        <v>0.71882065209663426</v>
      </c>
      <c r="AX79" s="14">
        <v>1.2940352687538006</v>
      </c>
      <c r="AY79" s="14">
        <v>0.85625570604346479</v>
      </c>
      <c r="BA79" s="14">
        <v>0.45001815121613148</v>
      </c>
      <c r="BB79" s="14">
        <v>0.66461257949955277</v>
      </c>
      <c r="BC79" s="14">
        <v>0.73862364783695633</v>
      </c>
      <c r="BD79" s="14">
        <v>0.50188481076499925</v>
      </c>
      <c r="BE79" s="14">
        <v>0.58977529646540716</v>
      </c>
      <c r="BG79" s="14">
        <v>0.56587550783843699</v>
      </c>
      <c r="BH79" s="14">
        <v>0.56479642901107374</v>
      </c>
      <c r="BI79" s="14">
        <v>0.63511880409523258</v>
      </c>
      <c r="BJ79" s="14">
        <v>1.0493791355134645</v>
      </c>
      <c r="BK79" s="14">
        <v>0.71414822370909747</v>
      </c>
      <c r="BM79" s="14">
        <v>0.58880490420832721</v>
      </c>
      <c r="BN79" s="14">
        <v>0.59299917467109675</v>
      </c>
      <c r="BO79" s="14">
        <v>0.54623594735050718</v>
      </c>
      <c r="BP79" s="14">
        <v>0.68109643046943169</v>
      </c>
      <c r="BQ79" s="14">
        <v>0.60483810741095267</v>
      </c>
      <c r="BS79" s="14">
        <v>0.42531398268325604</v>
      </c>
      <c r="BT79" s="14">
        <v>0.39244933045722968</v>
      </c>
      <c r="BU79" s="14">
        <v>0.44786386463304961</v>
      </c>
      <c r="BV79" s="14">
        <f>BV78/BV71</f>
        <v>0.74115196916787995</v>
      </c>
      <c r="BW79" s="14">
        <f>BW78/BW71</f>
        <v>0.51291933489046582</v>
      </c>
      <c r="BY79" s="14">
        <v>0.58033240181666956</v>
      </c>
      <c r="BZ79" s="14">
        <v>0.41999678399869028</v>
      </c>
    </row>
    <row r="80" spans="2:78" ht="6" customHeight="1">
      <c r="D80"/>
      <c r="BA80" s="21"/>
      <c r="BB80" s="21"/>
    </row>
    <row r="81" spans="2:79">
      <c r="B81" s="4" t="s">
        <v>45</v>
      </c>
      <c r="C81" s="4" t="s">
        <v>58</v>
      </c>
      <c r="D81"/>
      <c r="E81" s="15">
        <v>-51.856999999999999</v>
      </c>
      <c r="F81" s="15">
        <v>-47.213999999999999</v>
      </c>
      <c r="G81" s="15">
        <v>-42.04</v>
      </c>
      <c r="H81" s="15">
        <v>-43.372999999999998</v>
      </c>
      <c r="I81" s="15">
        <v>-184.48400000000001</v>
      </c>
      <c r="K81" s="15">
        <v>-22.256</v>
      </c>
      <c r="L81" s="15">
        <v>-24.026</v>
      </c>
      <c r="M81" s="15">
        <v>-38.685000000000002</v>
      </c>
      <c r="N81" s="15">
        <v>-24.684000000000001</v>
      </c>
      <c r="O81" s="15">
        <v>-109.651</v>
      </c>
      <c r="Q81" s="15">
        <v>-20.042000000000002</v>
      </c>
      <c r="R81" s="15">
        <v>-26.780999999999999</v>
      </c>
      <c r="S81" s="15">
        <v>-27.227</v>
      </c>
      <c r="T81" s="15">
        <v>-24.81</v>
      </c>
      <c r="U81" s="15">
        <v>-98.86</v>
      </c>
      <c r="W81" s="15">
        <v>-34.009</v>
      </c>
      <c r="X81" s="15">
        <v>-58.969000000000001</v>
      </c>
      <c r="Y81" s="15">
        <v>-31.024000000000001</v>
      </c>
      <c r="Z81" s="15">
        <v>-25.960999999999999</v>
      </c>
      <c r="AA81" s="15">
        <v>-149.96299999999999</v>
      </c>
      <c r="AC81" s="15">
        <v>-25.491</v>
      </c>
      <c r="AD81" s="15">
        <v>-24.888000000000002</v>
      </c>
      <c r="AE81" s="15">
        <v>-27.606000000000002</v>
      </c>
      <c r="AF81" s="15">
        <v>-31.295999999999999</v>
      </c>
      <c r="AG81" s="15">
        <v>-109.28100000000001</v>
      </c>
      <c r="AI81" s="15">
        <v>-25.274000000000001</v>
      </c>
      <c r="AJ81" s="15">
        <v>-25.841999999999999</v>
      </c>
      <c r="AK81" s="15">
        <v>-33.966000000000001</v>
      </c>
      <c r="AL81" s="15">
        <v>-30.79</v>
      </c>
      <c r="AM81" s="15">
        <v>-115.87199999999999</v>
      </c>
      <c r="AO81" s="15">
        <v>-36.744</v>
      </c>
      <c r="AP81" s="15">
        <v>-32.281999999999996</v>
      </c>
      <c r="AQ81" s="15">
        <v>-33.371000000000002</v>
      </c>
      <c r="AR81" s="15">
        <v>-34.511000000000003</v>
      </c>
      <c r="AS81" s="15">
        <v>-136.90799999999999</v>
      </c>
      <c r="AU81" s="15">
        <v>-38.715000000000003</v>
      </c>
      <c r="AV81" s="15">
        <v>-74.911000000000001</v>
      </c>
      <c r="AW81" s="15">
        <v>-146.04</v>
      </c>
      <c r="AX81" s="15">
        <v>-3.6429999999999998</v>
      </c>
      <c r="AY81" s="15">
        <v>-263.30900000000003</v>
      </c>
      <c r="BA81" s="15">
        <v>29.835000000000001</v>
      </c>
      <c r="BB81" s="15">
        <v>-57.080005882874026</v>
      </c>
      <c r="BC81" s="15">
        <v>-80.715994117125973</v>
      </c>
      <c r="BD81" s="15">
        <v>11.888999999999999</v>
      </c>
      <c r="BE81" s="15">
        <v>-96.072000000000003</v>
      </c>
      <c r="BG81" s="15">
        <v>-14.874000000000001</v>
      </c>
      <c r="BH81" s="15">
        <v>-29.922999999999998</v>
      </c>
      <c r="BI81" s="15">
        <v>-50.390239469999997</v>
      </c>
      <c r="BJ81" s="15">
        <v>-19.755295220000001</v>
      </c>
      <c r="BK81" s="15">
        <v>-114.94253469</v>
      </c>
      <c r="BM81" s="15">
        <v>-31.248000000000001</v>
      </c>
      <c r="BN81" s="15">
        <v>-51.341999999999999</v>
      </c>
      <c r="BO81" s="15">
        <v>-8.0570000000000004</v>
      </c>
      <c r="BP81" s="15">
        <v>-36.746761019999944</v>
      </c>
      <c r="BQ81" s="15">
        <v>-127.39376101999994</v>
      </c>
      <c r="BS81" s="15">
        <v>-20.774983889999994</v>
      </c>
      <c r="BT81" s="15">
        <v>-31.596</v>
      </c>
      <c r="BU81" s="15">
        <v>-30.943987350000032</v>
      </c>
      <c r="BV81" s="15">
        <v>-74.647896589999988</v>
      </c>
      <c r="BW81" s="15">
        <f>SUM(BS81:BV81)</f>
        <v>-157.96286782999999</v>
      </c>
      <c r="BY81" s="15">
        <v>-28.371808490000006</v>
      </c>
      <c r="BZ81" s="15">
        <v>-30.145878249999992</v>
      </c>
    </row>
    <row r="82" spans="2:79">
      <c r="B82" s="4" t="s">
        <v>46</v>
      </c>
      <c r="C82" s="4" t="s">
        <v>59</v>
      </c>
      <c r="D82"/>
      <c r="E82" s="15">
        <v>-4.1230000000000002</v>
      </c>
      <c r="F82" s="15">
        <v>-13.221</v>
      </c>
      <c r="G82" s="15">
        <v>-2.9409999999999998</v>
      </c>
      <c r="H82" s="15">
        <v>13.064</v>
      </c>
      <c r="I82" s="15">
        <v>-7.2210000000000001</v>
      </c>
      <c r="K82" s="15">
        <v>-13.391999999999999</v>
      </c>
      <c r="L82" s="15">
        <v>-14.631</v>
      </c>
      <c r="M82" s="15">
        <v>-11.766999999999999</v>
      </c>
      <c r="N82" s="15">
        <v>-16.359000000000002</v>
      </c>
      <c r="O82" s="15">
        <v>-56.149000000000001</v>
      </c>
      <c r="Q82" s="15">
        <v>-15.045</v>
      </c>
      <c r="R82" s="15">
        <v>-14.587999999999999</v>
      </c>
      <c r="S82" s="15">
        <v>-15.026</v>
      </c>
      <c r="T82" s="15">
        <v>-21.218</v>
      </c>
      <c r="U82" s="15">
        <v>-65.876999999999995</v>
      </c>
      <c r="W82" s="15">
        <v>-11.436</v>
      </c>
      <c r="X82" s="15">
        <v>-7.931</v>
      </c>
      <c r="Y82" s="15">
        <v>-14.093999999999999</v>
      </c>
      <c r="Z82" s="15">
        <v>-18.359000000000002</v>
      </c>
      <c r="AA82" s="15">
        <v>-51.82</v>
      </c>
      <c r="AC82" s="15">
        <v>-15.912000000000001</v>
      </c>
      <c r="AD82" s="15">
        <v>-17.516999999999999</v>
      </c>
      <c r="AE82" s="15">
        <v>-16.821000000000002</v>
      </c>
      <c r="AF82" s="15">
        <v>-70.108999999999995</v>
      </c>
      <c r="AG82" s="15">
        <v>-120.35899999999999</v>
      </c>
      <c r="AI82" s="15">
        <v>-16.311</v>
      </c>
      <c r="AJ82" s="15">
        <v>-16.66</v>
      </c>
      <c r="AK82" s="15">
        <v>-17.279</v>
      </c>
      <c r="AL82" s="15">
        <v>-69.792000000000002</v>
      </c>
      <c r="AM82" s="15">
        <v>-120.042</v>
      </c>
      <c r="AO82" s="15">
        <v>-14.369</v>
      </c>
      <c r="AP82" s="15">
        <v>20.736000000000001</v>
      </c>
      <c r="AQ82" s="15">
        <v>-3.2850000000000001</v>
      </c>
      <c r="AR82" s="15">
        <v>5.47</v>
      </c>
      <c r="AS82" s="15">
        <v>8.5519999999999996</v>
      </c>
      <c r="AU82" s="15">
        <v>-9.3409999999999993</v>
      </c>
      <c r="AV82" s="15">
        <v>-0.29399999999999998</v>
      </c>
      <c r="AW82" s="15">
        <v>13.323</v>
      </c>
      <c r="AX82" s="15">
        <v>-60.951000000000001</v>
      </c>
      <c r="AY82" s="15">
        <v>-57.262999999999998</v>
      </c>
      <c r="BA82" s="15">
        <v>-28.375</v>
      </c>
      <c r="BB82" s="15">
        <v>-12.80029163</v>
      </c>
      <c r="BC82" s="15">
        <v>-16.102708370000002</v>
      </c>
      <c r="BD82" s="15">
        <v>-33.633000000000003</v>
      </c>
      <c r="BE82" s="15">
        <v>-90.911000000000001</v>
      </c>
      <c r="BG82" s="15">
        <v>-24.286999999999999</v>
      </c>
      <c r="BH82" s="15">
        <v>-22.62</v>
      </c>
      <c r="BI82" s="15">
        <v>-20.7729204</v>
      </c>
      <c r="BJ82" s="15">
        <v>-59.528273650000003</v>
      </c>
      <c r="BK82" s="15">
        <v>-127.20819405</v>
      </c>
      <c r="BM82" s="15">
        <v>-25.082999999999998</v>
      </c>
      <c r="BN82" s="15">
        <v>-18.097999999999999</v>
      </c>
      <c r="BO82" s="15">
        <v>-29.69</v>
      </c>
      <c r="BP82" s="15">
        <v>-38.408837829999989</v>
      </c>
      <c r="BQ82" s="15">
        <v>-111.27983782999999</v>
      </c>
      <c r="BS82" s="15">
        <v>-18.151378260000001</v>
      </c>
      <c r="BT82" s="15">
        <v>-11.513</v>
      </c>
      <c r="BU82" s="15">
        <v>-14.192791809999996</v>
      </c>
      <c r="BV82" s="15">
        <v>-21.373682909999996</v>
      </c>
      <c r="BW82" s="15">
        <f>SUM(BS82:BV82)</f>
        <v>-65.230852979999995</v>
      </c>
      <c r="BY82" s="15">
        <v>-47.42076093</v>
      </c>
      <c r="BZ82" s="15">
        <v>-11.776929240000005</v>
      </c>
    </row>
    <row r="83" spans="2:79">
      <c r="B83" s="10" t="s">
        <v>47</v>
      </c>
      <c r="C83" s="10" t="s">
        <v>60</v>
      </c>
      <c r="D83"/>
      <c r="E83" s="16">
        <v>12.853999999999999</v>
      </c>
      <c r="F83" s="16">
        <v>12.355</v>
      </c>
      <c r="G83" s="16">
        <v>25.73</v>
      </c>
      <c r="H83" s="16">
        <v>58.701000000000001</v>
      </c>
      <c r="I83" s="16">
        <v>109.64</v>
      </c>
      <c r="K83" s="16">
        <v>30.567</v>
      </c>
      <c r="L83" s="16">
        <v>33.837000000000003</v>
      </c>
      <c r="M83" s="16">
        <v>27.65</v>
      </c>
      <c r="N83" s="16">
        <v>35.871000000000002</v>
      </c>
      <c r="O83" s="16">
        <v>127.925</v>
      </c>
      <c r="Q83" s="16">
        <v>34.767000000000003</v>
      </c>
      <c r="R83" s="16">
        <v>29.919</v>
      </c>
      <c r="S83" s="16">
        <v>30.981999999999999</v>
      </c>
      <c r="T83" s="16">
        <v>41.397999999999996</v>
      </c>
      <c r="U83" s="16">
        <v>137.06599999999992</v>
      </c>
      <c r="W83" s="16">
        <v>32.683999999999997</v>
      </c>
      <c r="X83" s="16">
        <v>11.837</v>
      </c>
      <c r="Y83" s="16">
        <v>32.295999999999999</v>
      </c>
      <c r="Z83" s="16">
        <v>46.53</v>
      </c>
      <c r="AA83" s="16">
        <v>123.34699999999999</v>
      </c>
      <c r="AC83" s="16">
        <v>36.662999999999997</v>
      </c>
      <c r="AD83" s="16">
        <v>38.218000000000004</v>
      </c>
      <c r="AE83" s="16">
        <v>45.491</v>
      </c>
      <c r="AF83" s="16">
        <v>147.68799999999999</v>
      </c>
      <c r="AG83" s="16">
        <v>268.06</v>
      </c>
      <c r="AI83" s="16">
        <v>37.601999999999983</v>
      </c>
      <c r="AJ83" s="16">
        <v>39.263000000000019</v>
      </c>
      <c r="AK83" s="16">
        <v>40.497000000000014</v>
      </c>
      <c r="AL83" s="16">
        <v>149.00400000000002</v>
      </c>
      <c r="AM83" s="16">
        <v>266.36600000000004</v>
      </c>
      <c r="AO83" s="16">
        <v>26.683000000000021</v>
      </c>
      <c r="AP83" s="16">
        <v>-41.526999999999987</v>
      </c>
      <c r="AQ83" s="16">
        <v>5.2610000000000001</v>
      </c>
      <c r="AR83" s="16">
        <v>-19.396999999999998</v>
      </c>
      <c r="AS83" s="16">
        <v>-28.979999999999965</v>
      </c>
      <c r="AU83" s="16">
        <v>21.128999999999998</v>
      </c>
      <c r="AV83" s="16">
        <v>-1.3000000000000003</v>
      </c>
      <c r="AW83" s="16">
        <v>-31.612000000000002</v>
      </c>
      <c r="AX83" s="16">
        <v>146.084</v>
      </c>
      <c r="AY83" s="16">
        <v>134.30099999999999</v>
      </c>
      <c r="BA83" s="16">
        <v>69.64</v>
      </c>
      <c r="BB83" s="16">
        <v>35.510301680613168</v>
      </c>
      <c r="BC83" s="16">
        <v>33.24369831938683</v>
      </c>
      <c r="BD83" s="16">
        <v>74.781999999999996</v>
      </c>
      <c r="BE83" s="16">
        <v>213.17599999999999</v>
      </c>
      <c r="BG83" s="16">
        <v>61.402999999999999</v>
      </c>
      <c r="BH83" s="16">
        <v>52.982999999999997</v>
      </c>
      <c r="BI83" s="16">
        <v>50.272229549999999</v>
      </c>
      <c r="BJ83" s="16">
        <v>137.8521025499999</v>
      </c>
      <c r="BK83" s="16">
        <v>302.51033209999991</v>
      </c>
      <c r="BM83" s="16">
        <v>59.503999999999998</v>
      </c>
      <c r="BN83" s="16">
        <v>46.713000000000001</v>
      </c>
      <c r="BO83" s="16">
        <v>69.778999999999982</v>
      </c>
      <c r="BP83" s="16">
        <v>76.754102599999939</v>
      </c>
      <c r="BQ83" s="16">
        <v>252.75010259999993</v>
      </c>
      <c r="BS83" s="16">
        <v>40.744693910000017</v>
      </c>
      <c r="BT83" s="16">
        <v>30.283999999999999</v>
      </c>
      <c r="BU83" s="16">
        <v>38.613189449999865</v>
      </c>
      <c r="BV83" s="16">
        <v>69.938915390000162</v>
      </c>
      <c r="BW83" s="16">
        <f>SUM(BS83:BV83)</f>
        <v>179.58079875000004</v>
      </c>
      <c r="BY83" s="16">
        <v>38.402049349999977</v>
      </c>
      <c r="BZ83" s="16">
        <v>48.629715980000043</v>
      </c>
      <c r="CA83" s="21"/>
    </row>
    <row r="84" spans="2:79" s="11" customFormat="1">
      <c r="B84" s="11" t="s">
        <v>48</v>
      </c>
      <c r="C84" s="11" t="s">
        <v>61</v>
      </c>
      <c r="D84" s="12"/>
      <c r="E84" s="14">
        <v>0.125</v>
      </c>
      <c r="F84" s="14">
        <v>0.11600000000000001</v>
      </c>
      <c r="G84" s="14">
        <v>0.23799999999999999</v>
      </c>
      <c r="H84" s="14">
        <v>0.498</v>
      </c>
      <c r="I84" s="14">
        <v>0.252</v>
      </c>
      <c r="K84" s="14">
        <v>0.28399999999999997</v>
      </c>
      <c r="L84" s="14">
        <v>0.30499999999999999</v>
      </c>
      <c r="M84" s="14">
        <v>0.24199999999999999</v>
      </c>
      <c r="N84" s="14">
        <v>0.28799999999999998</v>
      </c>
      <c r="O84" s="14">
        <v>0.27900000000000003</v>
      </c>
      <c r="Q84" s="14">
        <v>0.31176971707841999</v>
      </c>
      <c r="R84" s="14">
        <v>0.25272413967867824</v>
      </c>
      <c r="S84" s="14">
        <v>0.26400000000000001</v>
      </c>
      <c r="T84" s="14">
        <v>0.32158532132897283</v>
      </c>
      <c r="U84" s="14">
        <v>0.28804213056946021</v>
      </c>
      <c r="W84" s="14">
        <v>0.26771073087224684</v>
      </c>
      <c r="X84" s="14">
        <v>9.5810467356288342E-2</v>
      </c>
      <c r="Y84" s="14">
        <v>0.26127335976053717</v>
      </c>
      <c r="Z84" s="14">
        <v>0.33602946486603597</v>
      </c>
      <c r="AA84" s="14">
        <v>0.24294631021856836</v>
      </c>
      <c r="AC84" s="14">
        <v>0.28805682110671993</v>
      </c>
      <c r="AD84" s="14">
        <v>0.29420866659994921</v>
      </c>
      <c r="AE84" s="14">
        <v>0.34516798221453338</v>
      </c>
      <c r="AF84" s="14">
        <v>0.95914312990732498</v>
      </c>
      <c r="AG84" s="14">
        <v>0.49370960843539918</v>
      </c>
      <c r="AI84" s="14">
        <v>0.2954343675605175</v>
      </c>
      <c r="AJ84" s="14">
        <v>0.30225325440142892</v>
      </c>
      <c r="AK84" s="14">
        <v>0.30727732125378443</v>
      </c>
      <c r="AL84" s="14">
        <v>0.96769039934016976</v>
      </c>
      <c r="AM84" s="14">
        <v>0.49059029376554014</v>
      </c>
      <c r="AO84" s="14">
        <v>0.20777430834040647</v>
      </c>
      <c r="AP84" s="14">
        <v>-0.86942048404656191</v>
      </c>
      <c r="AQ84" s="14">
        <v>5.7421960270683255E-2</v>
      </c>
      <c r="AR84" s="14">
        <v>-0.1654427129977909</v>
      </c>
      <c r="AS84" s="14">
        <v>-7.5259999999999994E-2</v>
      </c>
      <c r="AU84" s="14">
        <v>0.19519067326879017</v>
      </c>
      <c r="AV84" s="14">
        <v>-1.0876294697388019E-2</v>
      </c>
      <c r="AW84" s="14">
        <v>-0.22475009598020676</v>
      </c>
      <c r="AX84" s="14">
        <v>0.89728328634518173</v>
      </c>
      <c r="AY84" s="14">
        <v>0.25280902048999032</v>
      </c>
      <c r="BA84" s="14">
        <v>0.45965479687139038</v>
      </c>
      <c r="BB84" s="14">
        <v>0.22393451958111563</v>
      </c>
      <c r="BC84" s="14">
        <v>0.18879077710387326</v>
      </c>
      <c r="BD84" s="14">
        <v>0.38882736173288202</v>
      </c>
      <c r="BE84" s="14">
        <v>0.31418995599076777</v>
      </c>
      <c r="BG84" s="14">
        <v>0.34551582880358328</v>
      </c>
      <c r="BH84" s="14">
        <v>0.28357569886372758</v>
      </c>
      <c r="BI84" s="14">
        <v>0.26292861136688089</v>
      </c>
      <c r="BJ84" s="14">
        <v>0.66621536321787478</v>
      </c>
      <c r="BK84" s="14">
        <v>0.39664523839777005</v>
      </c>
      <c r="BM84" s="14">
        <v>0.30246684525413131</v>
      </c>
      <c r="BN84" s="14">
        <v>0.23848641499890408</v>
      </c>
      <c r="BO84" s="14">
        <v>0.35447982971719433</v>
      </c>
      <c r="BP84" s="14">
        <v>0.34413170986285635</v>
      </c>
      <c r="BQ84" s="14">
        <v>0.31108164554017176</v>
      </c>
      <c r="BS84" s="14">
        <v>0.21751045984656814</v>
      </c>
      <c r="BT84" s="14">
        <v>0.16193509995999697</v>
      </c>
      <c r="BU84" s="14">
        <v>0.20648905951733301</v>
      </c>
      <c r="BV84" s="14">
        <f>BV83/BV71</f>
        <v>0.31233556453974926</v>
      </c>
      <c r="BW84" s="14">
        <f>BW83/BW71</f>
        <v>0.22868989814592086</v>
      </c>
      <c r="BY84" s="14">
        <v>0.19515765080711925</v>
      </c>
      <c r="BZ84" s="14">
        <v>0.2255522379245046</v>
      </c>
    </row>
    <row r="85" spans="2:79" ht="6" customHeight="1">
      <c r="D85"/>
      <c r="BA85" s="32"/>
      <c r="BB85" s="32"/>
    </row>
    <row r="86" spans="2:79">
      <c r="B86" s="10" t="s">
        <v>94</v>
      </c>
      <c r="C86" s="10" t="s">
        <v>95</v>
      </c>
      <c r="D86"/>
      <c r="E86" s="16">
        <v>63.268999999999998</v>
      </c>
      <c r="F86" s="16">
        <v>65.900999999999996</v>
      </c>
      <c r="G86" s="16">
        <v>66.870999999999995</v>
      </c>
      <c r="H86" s="16">
        <v>73.357766249999997</v>
      </c>
      <c r="I86" s="16">
        <v>271.91510899999997</v>
      </c>
      <c r="K86" s="16">
        <v>66.631</v>
      </c>
      <c r="L86" s="16">
        <v>70.501000000000005</v>
      </c>
      <c r="M86" s="16">
        <v>73.781999999999996</v>
      </c>
      <c r="N86" s="16">
        <v>75.326999999999998</v>
      </c>
      <c r="O86" s="16">
        <v>286.24099999999999</v>
      </c>
      <c r="Q86" s="16">
        <v>67.180000000000007</v>
      </c>
      <c r="R86" s="16">
        <v>71.162000000000006</v>
      </c>
      <c r="S86" s="16">
        <v>73.472999999999999</v>
      </c>
      <c r="T86" s="16">
        <v>82.311000000000007</v>
      </c>
      <c r="U86" s="16">
        <v>294.12599999999998</v>
      </c>
      <c r="W86" s="16">
        <v>75.929000000000002</v>
      </c>
      <c r="X86" s="16">
        <v>74.334999999999994</v>
      </c>
      <c r="Y86" s="16">
        <v>75.391999999999996</v>
      </c>
      <c r="Z86" s="16">
        <v>85.028000000000006</v>
      </c>
      <c r="AA86" s="16">
        <v>310.68400000000003</v>
      </c>
      <c r="AC86" s="16">
        <v>75.831999999999994</v>
      </c>
      <c r="AD86" s="16">
        <v>77.838999999999999</v>
      </c>
      <c r="AE86" s="16">
        <v>78.742000000000004</v>
      </c>
      <c r="AF86" s="16">
        <v>92.74</v>
      </c>
      <c r="AG86" s="16">
        <v>325.154</v>
      </c>
      <c r="AI86" s="16">
        <v>78.869</v>
      </c>
      <c r="AJ86" s="16">
        <v>80.924000000000007</v>
      </c>
      <c r="AK86" s="16">
        <v>82.47</v>
      </c>
      <c r="AL86" s="16">
        <v>95.134</v>
      </c>
      <c r="AM86" s="16">
        <v>337.39699999999999</v>
      </c>
      <c r="AO86" s="16">
        <v>73.594999999999999</v>
      </c>
      <c r="AP86" s="16">
        <v>9.8729999999999993</v>
      </c>
      <c r="AQ86" s="16">
        <v>48.459000000000003</v>
      </c>
      <c r="AR86" s="16">
        <v>64.406000000000006</v>
      </c>
      <c r="AS86" s="16">
        <v>196.33300000000003</v>
      </c>
      <c r="AU86" s="16">
        <v>60.429000000000002</v>
      </c>
      <c r="AV86" s="16">
        <v>68.236999999999995</v>
      </c>
      <c r="AW86" s="16">
        <v>81.784000000000006</v>
      </c>
      <c r="AX86" s="16">
        <v>91.738</v>
      </c>
      <c r="AY86" s="16">
        <v>302.18799999999999</v>
      </c>
      <c r="BA86" s="16">
        <v>93.301000000000002</v>
      </c>
      <c r="BB86" s="16">
        <v>109.3094638314432</v>
      </c>
      <c r="BC86" s="16">
        <v>106.9875361685568</v>
      </c>
      <c r="BD86" s="16">
        <v>104.279</v>
      </c>
      <c r="BE86" s="16">
        <v>413.87700000000001</v>
      </c>
      <c r="BG86" s="16">
        <v>109.84099999999999</v>
      </c>
      <c r="BH86" s="16">
        <v>111.48099999999999</v>
      </c>
      <c r="BI86" s="16">
        <v>116.4168801</v>
      </c>
      <c r="BJ86" s="16">
        <v>121.39452347999993</v>
      </c>
      <c r="BK86" s="16">
        <v>459.13340357999994</v>
      </c>
      <c r="BM86" s="16">
        <v>119.24299999999999</v>
      </c>
      <c r="BN86" s="16">
        <v>120.825</v>
      </c>
      <c r="BO86" s="16">
        <v>124.702</v>
      </c>
      <c r="BP86" s="16">
        <v>136.70202110999986</v>
      </c>
      <c r="BQ86" s="16">
        <v>501.47202110999984</v>
      </c>
      <c r="BS86" s="16">
        <v>85.554032880000022</v>
      </c>
      <c r="BT86" s="16">
        <v>95.192999999999998</v>
      </c>
      <c r="BU86" s="16">
        <v>108.79073735999988</v>
      </c>
      <c r="BV86" s="16">
        <v>134.65110514000014</v>
      </c>
      <c r="BW86" s="16">
        <f>SUM(BS86:BV86)</f>
        <v>424.18887538000001</v>
      </c>
      <c r="BY86" s="16">
        <v>121.28308814999998</v>
      </c>
      <c r="BZ86" s="16">
        <v>130.84356292000004</v>
      </c>
    </row>
    <row r="87" spans="2:79" s="11" customFormat="1" ht="16.5">
      <c r="B87" s="11" t="s">
        <v>96</v>
      </c>
      <c r="C87" s="11" t="s">
        <v>97</v>
      </c>
      <c r="D87" s="12"/>
      <c r="E87" s="14">
        <v>0.82899999999999996</v>
      </c>
      <c r="F87" s="14">
        <v>0.83199999999999996</v>
      </c>
      <c r="G87" s="14">
        <v>0.81299999999999994</v>
      </c>
      <c r="H87" s="14">
        <v>0.80700000000000005</v>
      </c>
      <c r="I87" s="14">
        <v>0.82799999999999996</v>
      </c>
      <c r="K87" s="14">
        <v>0.82099999999999995</v>
      </c>
      <c r="L87" s="14">
        <v>0.83099999999999996</v>
      </c>
      <c r="M87" s="14">
        <v>0.83099999999999996</v>
      </c>
      <c r="N87" s="14">
        <v>0.80100000000000005</v>
      </c>
      <c r="O87" s="14">
        <v>0.82099999999999995</v>
      </c>
      <c r="Q87" s="14">
        <v>0.79319069754262017</v>
      </c>
      <c r="R87" s="14">
        <v>0.8096241997563004</v>
      </c>
      <c r="S87" s="14">
        <v>0.79500000000000004</v>
      </c>
      <c r="T87" s="14">
        <v>0.8344136346255453</v>
      </c>
      <c r="U87" s="14">
        <v>0.80875540987818539</v>
      </c>
      <c r="W87" s="14">
        <v>0.80716059944106944</v>
      </c>
      <c r="X87" s="14">
        <v>0.78974985445580037</v>
      </c>
      <c r="Y87" s="14">
        <v>0.78869349624964691</v>
      </c>
      <c r="Z87" s="14">
        <v>0.79975168833123267</v>
      </c>
      <c r="AA87" s="14">
        <v>0.7964153057013148</v>
      </c>
      <c r="AC87" s="14">
        <v>0.7849922663954072</v>
      </c>
      <c r="AD87" s="14">
        <v>0.78029848169533667</v>
      </c>
      <c r="AE87" s="14">
        <v>0.77602259448698618</v>
      </c>
      <c r="AF87" s="14">
        <v>0.79600000000000004</v>
      </c>
      <c r="AG87" s="14">
        <v>0.78500000000000003</v>
      </c>
      <c r="AI87" s="14">
        <v>0.81628872168000077</v>
      </c>
      <c r="AJ87" s="14">
        <v>0.81121937527567267</v>
      </c>
      <c r="AK87" s="14">
        <v>0.81276054755639648</v>
      </c>
      <c r="AL87" s="14">
        <v>0.81617350571803604</v>
      </c>
      <c r="AM87" s="14">
        <v>0.81417212630156488</v>
      </c>
      <c r="AO87" s="14">
        <v>0.79187200068863117</v>
      </c>
      <c r="AP87" s="14">
        <v>0.35611744337036505</v>
      </c>
      <c r="AQ87" s="14">
        <v>0.70310935709000155</v>
      </c>
      <c r="AR87" s="14">
        <v>0.74956938690005126</v>
      </c>
      <c r="AS87" s="53">
        <v>0.71262436163146492</v>
      </c>
      <c r="AU87" s="14">
        <v>0.75879605213591506</v>
      </c>
      <c r="AV87" s="67" t="s">
        <v>211</v>
      </c>
      <c r="AW87" s="14">
        <v>0.78100000000000003</v>
      </c>
      <c r="AX87" s="14">
        <v>0.76403128149178401</v>
      </c>
      <c r="AY87" s="14">
        <v>0.76781844006230193</v>
      </c>
      <c r="BA87" s="14">
        <v>0.81746177771936746</v>
      </c>
      <c r="BB87" s="14">
        <v>0.92744004959969661</v>
      </c>
      <c r="BC87" s="14">
        <v>0.8043963213726788</v>
      </c>
      <c r="BD87" s="14">
        <v>0.72136443503645598</v>
      </c>
      <c r="BE87" s="14">
        <v>0.81222745987699141</v>
      </c>
      <c r="BG87" s="14">
        <v>0.83395464312016465</v>
      </c>
      <c r="BH87" s="14">
        <v>0.82042507469716375</v>
      </c>
      <c r="BI87" s="14">
        <v>0.82363599404413412</v>
      </c>
      <c r="BJ87" s="14">
        <v>0.80296290093393841</v>
      </c>
      <c r="BK87" s="14">
        <v>0.81970353950527508</v>
      </c>
      <c r="BM87" s="14">
        <v>0.8172293472474137</v>
      </c>
      <c r="BN87" s="14">
        <v>0.83299999999999996</v>
      </c>
      <c r="BO87" s="14">
        <v>0.83123792267754659</v>
      </c>
      <c r="BP87" s="14">
        <v>0.8240870063603718</v>
      </c>
      <c r="BQ87" s="14">
        <v>0.82633099440200575</v>
      </c>
      <c r="BS87" s="14">
        <v>0.62400411658232691</v>
      </c>
      <c r="BT87" s="14">
        <v>0.67995499821114513</v>
      </c>
      <c r="BU87" s="14">
        <v>0.7858631041577735</v>
      </c>
      <c r="BV87" s="14">
        <v>0.80662560099127756</v>
      </c>
      <c r="BW87" s="14">
        <v>0.72739841969656693</v>
      </c>
      <c r="BY87" s="14">
        <v>0.79226753617194412</v>
      </c>
      <c r="BZ87" s="14">
        <v>0.81190172524174109</v>
      </c>
    </row>
    <row r="88" spans="2:79">
      <c r="BM88" s="35"/>
    </row>
    <row r="89" spans="2:79">
      <c r="B89" s="27" t="s">
        <v>222</v>
      </c>
      <c r="AV89"/>
    </row>
    <row r="90" spans="2:79">
      <c r="B90" s="27" t="s">
        <v>233</v>
      </c>
    </row>
  </sheetData>
  <mergeCells count="25">
    <mergeCell ref="BY67:BZ68"/>
    <mergeCell ref="BS67:BW68"/>
    <mergeCell ref="BG9:BK10"/>
    <mergeCell ref="BG67:BK68"/>
    <mergeCell ref="BM9:BQ10"/>
    <mergeCell ref="BM67:BQ68"/>
    <mergeCell ref="BY9:BZ10"/>
    <mergeCell ref="BG38:BK39"/>
    <mergeCell ref="BM38:BQ39"/>
    <mergeCell ref="BS38:BW39"/>
    <mergeCell ref="BS9:BW10"/>
    <mergeCell ref="BY38:BZ39"/>
    <mergeCell ref="AC9:AG10"/>
    <mergeCell ref="AC67:AG68"/>
    <mergeCell ref="AI9:AM10"/>
    <mergeCell ref="AI67:AM68"/>
    <mergeCell ref="BA9:BE10"/>
    <mergeCell ref="BA67:BE68"/>
    <mergeCell ref="AO9:AS10"/>
    <mergeCell ref="AO67:AS68"/>
    <mergeCell ref="AU9:AY10"/>
    <mergeCell ref="AU67:AY68"/>
    <mergeCell ref="AO38:AS39"/>
    <mergeCell ref="AU38:AY39"/>
    <mergeCell ref="BA38:BE3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9"/>
  <sheetViews>
    <sheetView showGridLines="0" zoomScale="80" zoomScaleNormal="80" workbookViewId="0"/>
  </sheetViews>
  <sheetFormatPr baseColWidth="10" defaultColWidth="11.453125" defaultRowHeight="14.5"/>
  <cols>
    <col min="1" max="1" width="1.81640625" style="4" customWidth="1"/>
    <col min="2" max="3" width="56.453125" style="4" customWidth="1"/>
    <col min="4" max="5" width="22.1796875" style="4" customWidth="1"/>
    <col min="6" max="16384" width="11.453125" style="4"/>
  </cols>
  <sheetData>
    <row r="1" spans="2:7" s="2" customFormat="1" ht="9" customHeight="1"/>
    <row r="2" spans="2:7" s="2" customFormat="1" ht="21">
      <c r="B2" s="5" t="s">
        <v>81</v>
      </c>
      <c r="C2" s="5"/>
    </row>
    <row r="3" spans="2:7" s="2" customFormat="1">
      <c r="B3" s="1" t="s">
        <v>0</v>
      </c>
      <c r="C3" s="1"/>
    </row>
    <row r="7" spans="2:7">
      <c r="C7" s="27"/>
    </row>
    <row r="8" spans="2:7" ht="18.5">
      <c r="B8" s="3" t="s">
        <v>64</v>
      </c>
      <c r="C8" s="3"/>
    </row>
    <row r="9" spans="2:7">
      <c r="B9" s="4" t="s">
        <v>263</v>
      </c>
    </row>
    <row r="10" spans="2:7" ht="18.5">
      <c r="B10" s="28" t="s">
        <v>65</v>
      </c>
      <c r="D10" s="49"/>
      <c r="E10" s="49"/>
    </row>
    <row r="11" spans="2:7" customFormat="1">
      <c r="B11" s="4" t="s">
        <v>264</v>
      </c>
    </row>
    <row r="12" spans="2:7">
      <c r="B12" s="27"/>
    </row>
    <row r="13" spans="2:7" s="24" customFormat="1" ht="30.75" customHeight="1">
      <c r="B13" s="37"/>
      <c r="C13" s="37"/>
      <c r="D13" s="37" t="s">
        <v>265</v>
      </c>
      <c r="E13" s="37" t="s">
        <v>267</v>
      </c>
      <c r="G13" s="40"/>
    </row>
    <row r="14" spans="2:7" ht="3" customHeight="1"/>
    <row r="15" spans="2:7">
      <c r="B15" s="4" t="s">
        <v>66</v>
      </c>
      <c r="C15" s="4" t="s">
        <v>72</v>
      </c>
      <c r="D15" s="33">
        <v>780.75758100000007</v>
      </c>
      <c r="E15" s="33">
        <v>941.6</v>
      </c>
      <c r="F15" s="21"/>
    </row>
    <row r="16" spans="2:7">
      <c r="B16" s="4" t="s">
        <v>67</v>
      </c>
      <c r="C16" s="4" t="s">
        <v>73</v>
      </c>
      <c r="D16" s="33">
        <v>-557.01076</v>
      </c>
      <c r="E16" s="33">
        <v>-486.7</v>
      </c>
      <c r="F16" s="21"/>
      <c r="G16" s="21"/>
    </row>
    <row r="17" spans="2:7">
      <c r="B17" s="4" t="s">
        <v>68</v>
      </c>
      <c r="C17" s="4" t="s">
        <v>74</v>
      </c>
      <c r="D17" s="33">
        <v>-573.29780899999992</v>
      </c>
      <c r="E17" s="33">
        <v>-638.5</v>
      </c>
      <c r="G17" s="21"/>
    </row>
    <row r="18" spans="2:7">
      <c r="B18" s="10" t="s">
        <v>69</v>
      </c>
      <c r="C18" s="10" t="s">
        <v>249</v>
      </c>
      <c r="D18" s="16">
        <v>-349.55098799999985</v>
      </c>
      <c r="E18" s="16">
        <v>-183.59999999999997</v>
      </c>
      <c r="F18" s="21"/>
      <c r="G18" s="21"/>
    </row>
    <row r="19" spans="2:7">
      <c r="B19" s="4" t="s">
        <v>245</v>
      </c>
      <c r="C19" s="4" t="s">
        <v>246</v>
      </c>
      <c r="D19" s="15">
        <v>3.5511790000000114</v>
      </c>
      <c r="E19" s="15">
        <v>-17.059999999999999</v>
      </c>
      <c r="F19" s="21"/>
      <c r="G19" s="21"/>
    </row>
    <row r="20" spans="2:7">
      <c r="B20" s="4" t="s">
        <v>70</v>
      </c>
      <c r="C20" s="4" t="s">
        <v>75</v>
      </c>
      <c r="D20" s="15">
        <v>1480.8240000000001</v>
      </c>
      <c r="E20" s="15">
        <v>1127.4169999999999</v>
      </c>
      <c r="F20" s="21"/>
      <c r="G20" s="21"/>
    </row>
    <row r="21" spans="2:7">
      <c r="B21" s="10" t="s">
        <v>71</v>
      </c>
      <c r="C21" s="10" t="s">
        <v>76</v>
      </c>
      <c r="D21" s="16">
        <v>1134.8241910000002</v>
      </c>
      <c r="E21" s="16">
        <v>926.75700000000006</v>
      </c>
      <c r="F21" s="21"/>
      <c r="G21" s="21"/>
    </row>
    <row r="23" spans="2:7" s="2" customFormat="1"/>
    <row r="28" spans="2:7" ht="18.5">
      <c r="B28" s="3" t="s">
        <v>255</v>
      </c>
      <c r="C28" s="3"/>
    </row>
    <row r="29" spans="2:7">
      <c r="B29" s="4" t="s">
        <v>263</v>
      </c>
    </row>
    <row r="30" spans="2:7" ht="18.5">
      <c r="B30" s="3" t="s">
        <v>256</v>
      </c>
    </row>
    <row r="31" spans="2:7" customFormat="1">
      <c r="B31" s="4" t="s">
        <v>264</v>
      </c>
    </row>
    <row r="33" spans="2:7" s="88" customFormat="1" ht="30.75" customHeight="1">
      <c r="B33" s="85"/>
      <c r="C33" s="85"/>
      <c r="D33" s="37" t="s">
        <v>265</v>
      </c>
      <c r="E33" s="37" t="s">
        <v>267</v>
      </c>
      <c r="G33" s="89"/>
    </row>
    <row r="34" spans="2:7" ht="3" customHeight="1"/>
    <row r="35" spans="2:7">
      <c r="B35" s="4" t="s">
        <v>66</v>
      </c>
      <c r="C35" s="4" t="s">
        <v>72</v>
      </c>
      <c r="D35" s="15">
        <v>602.71799999999996</v>
      </c>
      <c r="E35" s="15">
        <v>785.35599999999999</v>
      </c>
      <c r="F35" s="21"/>
      <c r="G35" s="21"/>
    </row>
    <row r="36" spans="2:7">
      <c r="B36" s="4" t="s">
        <v>67</v>
      </c>
      <c r="C36" s="4" t="s">
        <v>73</v>
      </c>
      <c r="D36" s="15">
        <v>-205.49700000000001</v>
      </c>
      <c r="E36" s="15">
        <v>-384.97800000000001</v>
      </c>
      <c r="F36" s="21"/>
      <c r="G36" s="21"/>
    </row>
    <row r="37" spans="2:7">
      <c r="B37" s="4" t="s">
        <v>68</v>
      </c>
      <c r="C37" s="4" t="s">
        <v>74</v>
      </c>
      <c r="D37" s="15">
        <v>-805.26499999999999</v>
      </c>
      <c r="E37" s="15">
        <v>-562.13199999999995</v>
      </c>
      <c r="F37" s="21"/>
      <c r="G37" s="21"/>
    </row>
    <row r="38" spans="2:7">
      <c r="B38" s="10" t="s">
        <v>69</v>
      </c>
      <c r="C38" s="10" t="s">
        <v>249</v>
      </c>
      <c r="D38" s="16">
        <v>-408.04399999999998</v>
      </c>
      <c r="E38" s="16">
        <v>-161.75399999999996</v>
      </c>
      <c r="F38" s="21"/>
      <c r="G38" s="21"/>
    </row>
    <row r="39" spans="2:7">
      <c r="B39" s="4" t="s">
        <v>70</v>
      </c>
      <c r="C39" s="4" t="s">
        <v>75</v>
      </c>
      <c r="D39" s="15">
        <v>1261.732</v>
      </c>
      <c r="E39" s="15">
        <v>928.596</v>
      </c>
      <c r="F39" s="21"/>
      <c r="G39" s="21"/>
    </row>
    <row r="40" spans="2:7">
      <c r="B40" s="10" t="s">
        <v>71</v>
      </c>
      <c r="C40" s="10" t="s">
        <v>76</v>
      </c>
      <c r="D40" s="16">
        <v>853.68799999999999</v>
      </c>
      <c r="E40" s="16">
        <v>766.8420000000001</v>
      </c>
      <c r="F40" s="21"/>
      <c r="G40" s="21"/>
    </row>
    <row r="42" spans="2:7" s="2" customFormat="1"/>
    <row r="47" spans="2:7" ht="18.5">
      <c r="B47" s="3" t="s">
        <v>77</v>
      </c>
      <c r="C47" s="3"/>
    </row>
    <row r="48" spans="2:7">
      <c r="B48" s="4" t="s">
        <v>263</v>
      </c>
    </row>
    <row r="49" spans="2:7" ht="18.5">
      <c r="B49" s="3" t="s">
        <v>78</v>
      </c>
    </row>
    <row r="50" spans="2:7" customFormat="1">
      <c r="B50" s="4" t="s">
        <v>264</v>
      </c>
    </row>
    <row r="52" spans="2:7" s="88" customFormat="1" ht="30.75" customHeight="1">
      <c r="B52" s="85"/>
      <c r="C52" s="85"/>
      <c r="D52" s="37" t="s">
        <v>265</v>
      </c>
      <c r="E52" s="37" t="s">
        <v>267</v>
      </c>
      <c r="G52" s="89"/>
    </row>
    <row r="53" spans="2:7" ht="3" customHeight="1"/>
    <row r="54" spans="2:7">
      <c r="B54" s="4" t="s">
        <v>66</v>
      </c>
      <c r="C54" s="4" t="s">
        <v>72</v>
      </c>
      <c r="D54" s="15">
        <v>253.92</v>
      </c>
      <c r="E54" s="15">
        <v>199.98</v>
      </c>
      <c r="F54" s="21"/>
      <c r="G54" s="21"/>
    </row>
    <row r="55" spans="2:7">
      <c r="B55" s="4" t="s">
        <v>67</v>
      </c>
      <c r="C55" s="4" t="s">
        <v>73</v>
      </c>
      <c r="D55" s="15">
        <v>-116.047</v>
      </c>
      <c r="E55" s="15">
        <v>-159.24700000000001</v>
      </c>
      <c r="F55" s="21"/>
      <c r="G55" s="21"/>
    </row>
    <row r="56" spans="2:7">
      <c r="B56" s="4" t="s">
        <v>68</v>
      </c>
      <c r="C56" s="4" t="s">
        <v>74</v>
      </c>
      <c r="D56" s="15">
        <v>-86.028000000000006</v>
      </c>
      <c r="E56" s="15">
        <v>-92.631</v>
      </c>
      <c r="F56" s="21"/>
      <c r="G56" s="21"/>
    </row>
    <row r="57" spans="2:7">
      <c r="B57" s="10" t="s">
        <v>69</v>
      </c>
      <c r="C57" s="10" t="s">
        <v>249</v>
      </c>
      <c r="D57" s="16">
        <v>51.844999999999985</v>
      </c>
      <c r="E57" s="16">
        <v>-51.898000000000025</v>
      </c>
      <c r="F57" s="21"/>
      <c r="G57" s="21"/>
    </row>
    <row r="58" spans="2:7">
      <c r="B58" s="4" t="s">
        <v>70</v>
      </c>
      <c r="C58" s="4" t="s">
        <v>75</v>
      </c>
      <c r="D58" s="15">
        <v>188.697</v>
      </c>
      <c r="E58" s="15">
        <v>165.477</v>
      </c>
      <c r="F58" s="21"/>
      <c r="G58" s="21"/>
    </row>
    <row r="59" spans="2:7">
      <c r="B59" s="10" t="s">
        <v>71</v>
      </c>
      <c r="C59" s="10" t="s">
        <v>76</v>
      </c>
      <c r="D59" s="16">
        <v>240.54199999999997</v>
      </c>
      <c r="E59" s="16">
        <v>113.57899999999998</v>
      </c>
      <c r="F59" s="21"/>
      <c r="G59" s="21"/>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Y61"/>
  <sheetViews>
    <sheetView showGridLines="0" zoomScaleNormal="100" workbookViewId="0">
      <pane xSplit="2" topLeftCell="BQ1" activePane="topRight" state="frozen"/>
      <selection sqref="A1:XFD1048576"/>
      <selection pane="topRight"/>
    </sheetView>
  </sheetViews>
  <sheetFormatPr baseColWidth="10" defaultColWidth="11.453125" defaultRowHeight="14.5"/>
  <cols>
    <col min="1" max="1" width="2.453125" style="4" customWidth="1"/>
    <col min="2" max="2" width="41.26953125" style="4" customWidth="1"/>
    <col min="3" max="3" width="1.54296875" style="4" customWidth="1"/>
    <col min="4" max="8" width="11.453125" style="4"/>
    <col min="9" max="9" width="1.54296875" style="4" customWidth="1"/>
    <col min="10" max="14" width="11.453125" style="4"/>
    <col min="15" max="15" width="1.54296875" style="4" customWidth="1"/>
    <col min="16" max="20" width="11.453125" style="4"/>
    <col min="21" max="21" width="1.54296875" style="4" customWidth="1"/>
    <col min="22" max="26" width="11.453125" style="4"/>
    <col min="27" max="27" width="1.54296875" style="4" customWidth="1"/>
    <col min="28" max="32" width="11.453125" style="4"/>
    <col min="33" max="33" width="2.1796875" style="4" customWidth="1"/>
    <col min="34" max="38" width="11.453125" style="4"/>
    <col min="39" max="39" width="2.1796875" style="4" customWidth="1"/>
    <col min="40" max="40" width="11.81640625" style="4" customWidth="1"/>
    <col min="41" max="44" width="11.453125" style="4"/>
    <col min="45" max="45" width="2.1796875" style="4" customWidth="1"/>
    <col min="46" max="46" width="11.453125" style="4" customWidth="1"/>
    <col min="47" max="50" width="11.453125" style="4"/>
    <col min="51" max="51" width="2.1796875" style="4" customWidth="1"/>
    <col min="52" max="56" width="11.453125" style="4"/>
    <col min="57" max="57" width="2.1796875" style="4" customWidth="1"/>
    <col min="58" max="62" width="11.453125" style="4"/>
    <col min="63" max="63" width="2.1796875" style="4" customWidth="1"/>
    <col min="64" max="68" width="11.453125" style="4"/>
    <col min="69" max="69" width="2.1796875" style="4" customWidth="1"/>
    <col min="70" max="74" width="11.453125" style="4"/>
    <col min="75" max="75" width="2.1796875" style="4" customWidth="1"/>
    <col min="76" max="16384" width="11.453125" style="4"/>
  </cols>
  <sheetData>
    <row r="1" spans="2:77" s="2" customFormat="1" ht="9" customHeight="1"/>
    <row r="2" spans="2:77" s="2" customFormat="1" ht="21">
      <c r="B2" s="5" t="s">
        <v>128</v>
      </c>
      <c r="C2" s="5"/>
    </row>
    <row r="3" spans="2:77" s="2" customFormat="1">
      <c r="B3" s="1" t="s">
        <v>0</v>
      </c>
      <c r="C3" s="1"/>
    </row>
    <row r="5" spans="2:77" ht="18.5">
      <c r="B5" s="3" t="s">
        <v>88</v>
      </c>
      <c r="E5"/>
      <c r="AZ5" s="27"/>
      <c r="BA5" s="27"/>
      <c r="BB5" s="27"/>
      <c r="BC5" s="27"/>
      <c r="BD5" s="27"/>
      <c r="BF5" s="27"/>
      <c r="BL5" s="27"/>
      <c r="BM5" s="27"/>
    </row>
    <row r="6" spans="2:77" ht="18.5">
      <c r="B6" s="3" t="s">
        <v>89</v>
      </c>
    </row>
    <row r="7" spans="2:77" ht="14.65" customHeight="1">
      <c r="AB7" s="101" t="s">
        <v>158</v>
      </c>
      <c r="AC7" s="102"/>
      <c r="AD7" s="102"/>
      <c r="AE7" s="102"/>
      <c r="AF7" s="103"/>
      <c r="AH7" s="101" t="s">
        <v>162</v>
      </c>
      <c r="AI7" s="102"/>
      <c r="AJ7" s="102"/>
      <c r="AK7" s="102"/>
      <c r="AL7" s="103"/>
      <c r="AN7" s="101" t="s">
        <v>162</v>
      </c>
      <c r="AO7" s="102"/>
      <c r="AP7" s="102"/>
      <c r="AQ7" s="102"/>
      <c r="AR7" s="103"/>
      <c r="AT7" s="101" t="s">
        <v>162</v>
      </c>
      <c r="AU7" s="102"/>
      <c r="AV7" s="102"/>
      <c r="AW7" s="102"/>
      <c r="AX7" s="103"/>
      <c r="AZ7" s="101" t="s">
        <v>162</v>
      </c>
      <c r="BA7" s="102"/>
      <c r="BB7" s="102"/>
      <c r="BC7" s="102"/>
      <c r="BD7" s="103"/>
      <c r="BF7" s="101" t="s">
        <v>162</v>
      </c>
      <c r="BG7" s="102"/>
      <c r="BH7" s="102"/>
      <c r="BI7" s="102"/>
      <c r="BJ7" s="103"/>
      <c r="BL7" s="101" t="s">
        <v>162</v>
      </c>
      <c r="BM7" s="102"/>
      <c r="BN7" s="102"/>
      <c r="BO7" s="102"/>
      <c r="BP7" s="103"/>
      <c r="BR7" s="101" t="s">
        <v>162</v>
      </c>
      <c r="BS7" s="102"/>
      <c r="BT7" s="102"/>
      <c r="BU7" s="102"/>
      <c r="BV7" s="103"/>
      <c r="BX7" s="101" t="s">
        <v>162</v>
      </c>
      <c r="BY7" s="103"/>
    </row>
    <row r="8" spans="2:77" ht="14.65" customHeight="1">
      <c r="AB8" s="104"/>
      <c r="AC8" s="105"/>
      <c r="AD8" s="105"/>
      <c r="AE8" s="105"/>
      <c r="AF8" s="106"/>
      <c r="AH8" s="104"/>
      <c r="AI8" s="105"/>
      <c r="AJ8" s="105"/>
      <c r="AK8" s="105"/>
      <c r="AL8" s="106"/>
      <c r="AN8" s="104"/>
      <c r="AO8" s="105"/>
      <c r="AP8" s="105"/>
      <c r="AQ8" s="105"/>
      <c r="AR8" s="106"/>
      <c r="AT8" s="104"/>
      <c r="AU8" s="105"/>
      <c r="AV8" s="105"/>
      <c r="AW8" s="105"/>
      <c r="AX8" s="106"/>
      <c r="AZ8" s="104"/>
      <c r="BA8" s="105"/>
      <c r="BB8" s="105"/>
      <c r="BC8" s="105"/>
      <c r="BD8" s="106"/>
      <c r="BF8" s="104"/>
      <c r="BG8" s="105"/>
      <c r="BH8" s="105"/>
      <c r="BI8" s="105"/>
      <c r="BJ8" s="106"/>
      <c r="BL8" s="104"/>
      <c r="BM8" s="105"/>
      <c r="BN8" s="105"/>
      <c r="BO8" s="105"/>
      <c r="BP8" s="106"/>
      <c r="BR8" s="104"/>
      <c r="BS8" s="105"/>
      <c r="BT8" s="105"/>
      <c r="BU8" s="105"/>
      <c r="BV8" s="106"/>
      <c r="BX8" s="104"/>
      <c r="BY8" s="106"/>
    </row>
    <row r="9" spans="2:77" s="24" customFormat="1" ht="29">
      <c r="B9" s="37"/>
      <c r="D9" s="37" t="s">
        <v>114</v>
      </c>
      <c r="E9" s="37" t="s">
        <v>36</v>
      </c>
      <c r="F9" s="37" t="s">
        <v>116</v>
      </c>
      <c r="G9" s="37" t="s">
        <v>117</v>
      </c>
      <c r="H9" s="37">
        <v>2015</v>
      </c>
      <c r="J9" s="37" t="s">
        <v>115</v>
      </c>
      <c r="K9" s="37" t="s">
        <v>37</v>
      </c>
      <c r="L9" s="37" t="s">
        <v>120</v>
      </c>
      <c r="M9" s="37" t="s">
        <v>121</v>
      </c>
      <c r="N9" s="37">
        <v>2016</v>
      </c>
      <c r="P9" s="37" t="s">
        <v>122</v>
      </c>
      <c r="Q9" s="37" t="s">
        <v>124</v>
      </c>
      <c r="R9" s="37" t="s">
        <v>125</v>
      </c>
      <c r="S9" s="37" t="s">
        <v>126</v>
      </c>
      <c r="T9" s="37">
        <v>2017</v>
      </c>
      <c r="V9" s="37" t="s">
        <v>127</v>
      </c>
      <c r="W9" s="37" t="s">
        <v>130</v>
      </c>
      <c r="X9" s="37" t="s">
        <v>138</v>
      </c>
      <c r="Y9" s="37" t="s">
        <v>141</v>
      </c>
      <c r="Z9" s="37">
        <v>2018</v>
      </c>
      <c r="AB9" s="37" t="s">
        <v>144</v>
      </c>
      <c r="AC9" s="37" t="s">
        <v>150</v>
      </c>
      <c r="AD9" s="37" t="s">
        <v>151</v>
      </c>
      <c r="AE9" s="37" t="s">
        <v>152</v>
      </c>
      <c r="AF9" s="37">
        <v>2019</v>
      </c>
      <c r="AH9" s="37" t="s">
        <v>144</v>
      </c>
      <c r="AI9" s="37" t="s">
        <v>150</v>
      </c>
      <c r="AJ9" s="37" t="s">
        <v>151</v>
      </c>
      <c r="AK9" s="37" t="s">
        <v>152</v>
      </c>
      <c r="AL9" s="37">
        <v>2019</v>
      </c>
      <c r="AN9" s="37" t="s">
        <v>155</v>
      </c>
      <c r="AO9" s="37" t="s">
        <v>159</v>
      </c>
      <c r="AP9" s="37" t="s">
        <v>163</v>
      </c>
      <c r="AQ9" s="37" t="s">
        <v>165</v>
      </c>
      <c r="AR9" s="37">
        <v>2020</v>
      </c>
      <c r="AT9" s="37" t="s">
        <v>179</v>
      </c>
      <c r="AU9" s="37" t="s">
        <v>180</v>
      </c>
      <c r="AV9" s="37" t="s">
        <v>181</v>
      </c>
      <c r="AW9" s="37" t="s">
        <v>182</v>
      </c>
      <c r="AX9" s="37">
        <v>2021</v>
      </c>
      <c r="AZ9" s="37" t="s">
        <v>185</v>
      </c>
      <c r="BA9" s="37" t="s">
        <v>190</v>
      </c>
      <c r="BB9" s="37" t="s">
        <v>193</v>
      </c>
      <c r="BC9" s="37" t="s">
        <v>201</v>
      </c>
      <c r="BD9" s="37">
        <v>2022</v>
      </c>
      <c r="BF9" s="37" t="s">
        <v>206</v>
      </c>
      <c r="BG9" s="37" t="s">
        <v>212</v>
      </c>
      <c r="BH9" s="37" t="s">
        <v>220</v>
      </c>
      <c r="BI9" s="37" t="s">
        <v>223</v>
      </c>
      <c r="BJ9" s="37">
        <v>2023</v>
      </c>
      <c r="BL9" s="37" t="s">
        <v>227</v>
      </c>
      <c r="BM9" s="37" t="s">
        <v>230</v>
      </c>
      <c r="BN9" s="37" t="s">
        <v>231</v>
      </c>
      <c r="BO9" s="37" t="s">
        <v>232</v>
      </c>
      <c r="BP9" s="37">
        <v>2024</v>
      </c>
      <c r="BR9" s="37" t="s">
        <v>234</v>
      </c>
      <c r="BS9" s="37" t="s">
        <v>241</v>
      </c>
      <c r="BT9" s="37" t="s">
        <v>243</v>
      </c>
      <c r="BU9" s="37" t="s">
        <v>248</v>
      </c>
      <c r="BV9" s="37">
        <v>2025</v>
      </c>
      <c r="BX9" s="37" t="s">
        <v>254</v>
      </c>
      <c r="BY9" s="37" t="s">
        <v>266</v>
      </c>
    </row>
    <row r="10" spans="2:77">
      <c r="B10" s="4" t="s">
        <v>129</v>
      </c>
      <c r="D10" s="15">
        <v>972.81799999999998</v>
      </c>
      <c r="E10" s="15">
        <v>971.52</v>
      </c>
      <c r="F10" s="15">
        <v>983.98199999999997</v>
      </c>
      <c r="G10" s="15">
        <v>1148.722</v>
      </c>
      <c r="H10" s="15">
        <v>4077.0419999999999</v>
      </c>
      <c r="I10" s="15"/>
      <c r="J10" s="15">
        <v>1038.367</v>
      </c>
      <c r="K10" s="15">
        <v>1005.221</v>
      </c>
      <c r="L10" s="15">
        <v>1018.0309999999999</v>
      </c>
      <c r="M10" s="15">
        <v>1179.3579999999999</v>
      </c>
      <c r="N10" s="15">
        <v>4240.9769999999999</v>
      </c>
      <c r="O10" s="15"/>
      <c r="P10" s="15">
        <v>1151.452</v>
      </c>
      <c r="Q10" s="15">
        <v>1101.1420000000001</v>
      </c>
      <c r="R10" s="15">
        <v>1099.759</v>
      </c>
      <c r="S10" s="15">
        <v>1300.0119999999999</v>
      </c>
      <c r="T10" s="15">
        <v>4652.3649999999998</v>
      </c>
      <c r="V10" s="15">
        <v>1234.4929999999999</v>
      </c>
      <c r="W10" s="15">
        <v>1222.6320000000001</v>
      </c>
      <c r="X10" s="15">
        <v>1228.3779999999999</v>
      </c>
      <c r="Y10" s="15">
        <v>1459.136</v>
      </c>
      <c r="Z10" s="15">
        <v>5144.6389999999992</v>
      </c>
      <c r="AB10" s="15">
        <v>1439.644</v>
      </c>
      <c r="AC10" s="15">
        <v>1359.704</v>
      </c>
      <c r="AD10" s="15">
        <v>1390.1990000000001</v>
      </c>
      <c r="AE10" s="15">
        <v>1572.874</v>
      </c>
      <c r="AF10" s="15">
        <v>5762.4210000000003</v>
      </c>
      <c r="AH10" s="15">
        <v>1439.644</v>
      </c>
      <c r="AI10" s="15">
        <v>1359.704</v>
      </c>
      <c r="AJ10" s="15">
        <v>1390.1990000000001</v>
      </c>
      <c r="AK10" s="15">
        <v>1572.874</v>
      </c>
      <c r="AL10" s="15">
        <v>5762.4210000000003</v>
      </c>
      <c r="AN10" s="15">
        <v>1594.145</v>
      </c>
      <c r="AO10" s="15">
        <v>1665.616</v>
      </c>
      <c r="AP10" s="15">
        <v>1732.537</v>
      </c>
      <c r="AQ10" s="15">
        <v>1924.4849999999999</v>
      </c>
      <c r="AR10" s="15">
        <v>6916.7829999999994</v>
      </c>
      <c r="AT10" s="15">
        <v>2261.9050000000002</v>
      </c>
      <c r="AU10" s="15">
        <v>2135.8719999999998</v>
      </c>
      <c r="AV10" s="15">
        <v>2343.0349999999999</v>
      </c>
      <c r="AW10" s="15">
        <v>2668.7109999999998</v>
      </c>
      <c r="AX10" s="15">
        <v>9409.5229999999992</v>
      </c>
      <c r="AZ10" s="15">
        <v>2524.1149999999998</v>
      </c>
      <c r="BA10" s="15">
        <v>2523.2312451900002</v>
      </c>
      <c r="BB10" s="15">
        <v>2536.5797548099999</v>
      </c>
      <c r="BC10" s="15">
        <v>2930.7280496899998</v>
      </c>
      <c r="BD10" s="15">
        <v>10514.654049690002</v>
      </c>
      <c r="BF10" s="15">
        <v>2742.0559074299995</v>
      </c>
      <c r="BG10" s="15">
        <v>2772</v>
      </c>
      <c r="BH10" s="15">
        <v>2744</v>
      </c>
      <c r="BI10" s="15">
        <v>3120</v>
      </c>
      <c r="BJ10" s="15">
        <v>11378</v>
      </c>
      <c r="BL10" s="15">
        <v>2935.2289999999998</v>
      </c>
      <c r="BM10" s="15">
        <v>2803.8960000000002</v>
      </c>
      <c r="BN10" s="15">
        <v>2946.5770000000002</v>
      </c>
      <c r="BO10" s="21">
        <v>3451.2</v>
      </c>
      <c r="BP10" s="21">
        <v>12136.902000000002</v>
      </c>
      <c r="BR10" s="21">
        <v>3113.4802699450001</v>
      </c>
      <c r="BS10" s="21">
        <v>3069.5387555819052</v>
      </c>
      <c r="BT10" s="21">
        <v>3106.2717954109517</v>
      </c>
      <c r="BU10" s="21">
        <v>3708.3116899221463</v>
      </c>
      <c r="BV10" s="21">
        <f>SUM(BR10:BU10)</f>
        <v>12997.602510860002</v>
      </c>
      <c r="BX10" s="21">
        <v>3520.6896571798293</v>
      </c>
      <c r="BY10" s="21">
        <v>3539.6619581626433</v>
      </c>
    </row>
    <row r="11" spans="2:77">
      <c r="B11" s="4" t="s">
        <v>149</v>
      </c>
      <c r="D11" s="15">
        <v>549.72900000000004</v>
      </c>
      <c r="E11" s="15">
        <v>579.91600000000005</v>
      </c>
      <c r="F11" s="15">
        <v>596.26599999999996</v>
      </c>
      <c r="G11" s="15">
        <v>613.16399999999999</v>
      </c>
      <c r="H11" s="15">
        <v>2339.0749999999998</v>
      </c>
      <c r="I11" s="15"/>
      <c r="J11" s="15">
        <v>629.41099999999994</v>
      </c>
      <c r="K11" s="15">
        <v>644.01900000000001</v>
      </c>
      <c r="L11" s="15">
        <v>674.59</v>
      </c>
      <c r="M11" s="15">
        <v>676.33199999999999</v>
      </c>
      <c r="N11" s="15">
        <v>2624.3519999999999</v>
      </c>
      <c r="O11" s="15"/>
      <c r="P11" s="15">
        <v>662.07</v>
      </c>
      <c r="Q11" s="15">
        <v>661.44399999999996</v>
      </c>
      <c r="R11" s="15">
        <v>705.21699999999998</v>
      </c>
      <c r="S11" s="15">
        <v>705.202</v>
      </c>
      <c r="T11" s="15">
        <v>2733.933</v>
      </c>
      <c r="V11" s="15">
        <v>1379.3140000000001</v>
      </c>
      <c r="W11" s="15">
        <v>1777.4469999999999</v>
      </c>
      <c r="X11" s="15">
        <v>1776.7539999999999</v>
      </c>
      <c r="Y11" s="15">
        <v>1770.366</v>
      </c>
      <c r="Z11" s="15">
        <v>6703.8809999999994</v>
      </c>
      <c r="AB11" s="15">
        <v>1704.5229999999999</v>
      </c>
      <c r="AC11" s="15">
        <v>1687.808</v>
      </c>
      <c r="AD11" s="15">
        <v>1718.912</v>
      </c>
      <c r="AE11" s="15">
        <v>1740.4110000000001</v>
      </c>
      <c r="AF11" s="15">
        <v>6851.6540000000005</v>
      </c>
      <c r="AH11" s="15">
        <v>1704.5229999999999</v>
      </c>
      <c r="AI11" s="15">
        <v>1687.808</v>
      </c>
      <c r="AJ11" s="15">
        <v>1718.912</v>
      </c>
      <c r="AK11" s="15">
        <v>1740.4110000000001</v>
      </c>
      <c r="AL11" s="15">
        <v>6851.6540000000005</v>
      </c>
      <c r="AN11" s="15">
        <v>1705.0840000000001</v>
      </c>
      <c r="AO11" s="15">
        <v>1677.242</v>
      </c>
      <c r="AP11" s="15">
        <v>1896.883</v>
      </c>
      <c r="AQ11" s="15">
        <v>1912.2739999999999</v>
      </c>
      <c r="AR11" s="15">
        <v>7191.4830000000002</v>
      </c>
      <c r="AT11" s="15">
        <v>1995.431</v>
      </c>
      <c r="AU11" s="15">
        <v>2014.693</v>
      </c>
      <c r="AV11" s="15">
        <v>2037.1130000000001</v>
      </c>
      <c r="AW11" s="15">
        <v>2017.251</v>
      </c>
      <c r="AX11" s="15">
        <v>8064.4880000000003</v>
      </c>
      <c r="AZ11" s="15">
        <v>2034.703</v>
      </c>
      <c r="BA11" s="15">
        <v>2062.2979999999998</v>
      </c>
      <c r="BB11" s="15">
        <v>2242.3420000000001</v>
      </c>
      <c r="BC11" s="15">
        <v>2328.9090000000001</v>
      </c>
      <c r="BD11" s="15">
        <v>8668.2520000000004</v>
      </c>
      <c r="BF11" s="15">
        <v>2186.11</v>
      </c>
      <c r="BG11" s="15">
        <v>2261</v>
      </c>
      <c r="BH11" s="15">
        <v>2192</v>
      </c>
      <c r="BI11" s="15">
        <v>2151</v>
      </c>
      <c r="BJ11" s="15">
        <v>8791</v>
      </c>
      <c r="BL11" s="15">
        <v>2123.2930000000001</v>
      </c>
      <c r="BM11" s="15">
        <v>2185.9430000000002</v>
      </c>
      <c r="BN11" s="15">
        <v>2294.5700000000002</v>
      </c>
      <c r="BO11" s="21">
        <v>2206.1010000000001</v>
      </c>
      <c r="BP11" s="21">
        <v>8809.9070000000011</v>
      </c>
      <c r="BR11" s="21">
        <v>2195.84</v>
      </c>
      <c r="BS11" s="21">
        <v>2238.3702754300002</v>
      </c>
      <c r="BT11" s="21">
        <v>2313.5421651399984</v>
      </c>
      <c r="BU11" s="21">
        <v>2300.7851997099983</v>
      </c>
      <c r="BV11" s="21">
        <f t="shared" ref="BV11:BV12" si="0">SUM(BR11:BU11)</f>
        <v>9048.5376402799975</v>
      </c>
      <c r="BX11" s="21">
        <v>2331.9476002699994</v>
      </c>
      <c r="BY11" s="21">
        <v>2346.6193625300007</v>
      </c>
    </row>
    <row r="12" spans="2:77" ht="16.5">
      <c r="B12" s="9" t="s">
        <v>217</v>
      </c>
      <c r="D12" s="17">
        <v>102.762</v>
      </c>
      <c r="E12" s="17">
        <v>106.401</v>
      </c>
      <c r="F12" s="17">
        <v>108.113</v>
      </c>
      <c r="G12" s="17">
        <v>117.855</v>
      </c>
      <c r="H12" s="17">
        <v>435.13099999999997</v>
      </c>
      <c r="I12" s="15"/>
      <c r="J12" s="17">
        <v>107.669</v>
      </c>
      <c r="K12" s="17">
        <v>111.03400000000001</v>
      </c>
      <c r="L12" s="17">
        <v>114.438</v>
      </c>
      <c r="M12" s="17">
        <v>124.73699999999999</v>
      </c>
      <c r="N12" s="17">
        <v>457.87799999999999</v>
      </c>
      <c r="O12" s="15"/>
      <c r="P12" s="17">
        <v>111.515</v>
      </c>
      <c r="Q12" s="17">
        <v>118.386</v>
      </c>
      <c r="R12" s="17">
        <v>117.22199999999999</v>
      </c>
      <c r="S12" s="17">
        <v>128.73099999999999</v>
      </c>
      <c r="T12" s="17">
        <v>475.85399999999998</v>
      </c>
      <c r="V12" s="17">
        <v>122.087</v>
      </c>
      <c r="W12" s="17">
        <v>123.54600000000001</v>
      </c>
      <c r="X12" s="17">
        <v>123.61</v>
      </c>
      <c r="Y12" s="17">
        <v>138.47</v>
      </c>
      <c r="Z12" s="17">
        <v>507.71300000000002</v>
      </c>
      <c r="AB12" s="17">
        <v>127.277</v>
      </c>
      <c r="AC12" s="17">
        <v>129.90100000000001</v>
      </c>
      <c r="AD12" s="17">
        <v>131.79300000000001</v>
      </c>
      <c r="AE12" s="17">
        <v>153.97900000000001</v>
      </c>
      <c r="AF12" s="17">
        <v>542.95000000000005</v>
      </c>
      <c r="AH12" s="17">
        <v>127.277</v>
      </c>
      <c r="AI12" s="17">
        <v>129.90100000000001</v>
      </c>
      <c r="AJ12" s="17">
        <v>131.79300000000001</v>
      </c>
      <c r="AK12" s="17">
        <v>153.97900000000001</v>
      </c>
      <c r="AL12" s="17">
        <v>542.95000000000005</v>
      </c>
      <c r="AN12" s="17">
        <v>128.423</v>
      </c>
      <c r="AO12" s="17">
        <v>47.764000000000003</v>
      </c>
      <c r="AP12" s="17">
        <v>91.62</v>
      </c>
      <c r="AQ12" s="17">
        <v>117.24299999999999</v>
      </c>
      <c r="AR12" s="17">
        <v>385.05</v>
      </c>
      <c r="AT12" s="17">
        <v>108.248</v>
      </c>
      <c r="AU12" s="17">
        <v>119.526</v>
      </c>
      <c r="AV12" s="17">
        <v>140.654</v>
      </c>
      <c r="AW12" s="50">
        <v>162.80699999999999</v>
      </c>
      <c r="AX12" s="50">
        <v>531.23500000000001</v>
      </c>
      <c r="AZ12" s="17">
        <v>151.505</v>
      </c>
      <c r="BA12" s="86" t="s">
        <v>219</v>
      </c>
      <c r="BB12" s="87" t="s">
        <v>221</v>
      </c>
      <c r="BC12" s="17">
        <v>192.327</v>
      </c>
      <c r="BD12" s="17">
        <v>678.49400000000003</v>
      </c>
      <c r="BF12" s="17">
        <v>177.714</v>
      </c>
      <c r="BG12" s="17">
        <v>187</v>
      </c>
      <c r="BH12" s="17">
        <v>191</v>
      </c>
      <c r="BI12" s="17">
        <v>207</v>
      </c>
      <c r="BJ12" s="17">
        <v>763</v>
      </c>
      <c r="BL12" s="17">
        <v>196.72899999999998</v>
      </c>
      <c r="BM12" s="17">
        <v>195.87299999999999</v>
      </c>
      <c r="BN12" s="17">
        <v>196.84899999999999</v>
      </c>
      <c r="BO12" s="17">
        <v>223</v>
      </c>
      <c r="BP12" s="17">
        <v>812.48799542999996</v>
      </c>
      <c r="BR12" s="17">
        <v>187.32291742999999</v>
      </c>
      <c r="BS12" s="17">
        <v>187.01429252</v>
      </c>
      <c r="BT12" s="17">
        <v>186.99871818999986</v>
      </c>
      <c r="BU12" s="17">
        <v>223.92235573000019</v>
      </c>
      <c r="BV12" s="17">
        <f t="shared" si="0"/>
        <v>785.25828387000001</v>
      </c>
      <c r="BX12" s="17">
        <v>196.77450097999997</v>
      </c>
      <c r="BY12" s="17">
        <v>215.60289726000002</v>
      </c>
    </row>
    <row r="13" spans="2:77">
      <c r="B13" s="4" t="s">
        <v>218</v>
      </c>
    </row>
    <row r="16" spans="2:77" ht="18.5">
      <c r="B16" s="3" t="s">
        <v>90</v>
      </c>
    </row>
    <row r="17" spans="2:77" ht="18.5">
      <c r="B17" s="3" t="s">
        <v>91</v>
      </c>
    </row>
    <row r="18" spans="2:77" ht="14.65" customHeight="1">
      <c r="AB18" s="101" t="s">
        <v>158</v>
      </c>
      <c r="AC18" s="102"/>
      <c r="AD18" s="102"/>
      <c r="AE18" s="102"/>
      <c r="AF18" s="103"/>
      <c r="AH18" s="101" t="s">
        <v>162</v>
      </c>
      <c r="AI18" s="102"/>
      <c r="AJ18" s="102"/>
      <c r="AK18" s="102"/>
      <c r="AL18" s="103"/>
      <c r="AN18" s="101" t="s">
        <v>162</v>
      </c>
      <c r="AO18" s="102"/>
      <c r="AP18" s="102"/>
      <c r="AQ18" s="102"/>
      <c r="AR18" s="103"/>
      <c r="AT18" s="101" t="s">
        <v>162</v>
      </c>
      <c r="AU18" s="102"/>
      <c r="AV18" s="102"/>
      <c r="AW18" s="102"/>
      <c r="AX18" s="103"/>
      <c r="AZ18" s="101" t="s">
        <v>162</v>
      </c>
      <c r="BA18" s="102"/>
      <c r="BB18" s="102"/>
      <c r="BC18" s="102"/>
      <c r="BD18" s="103"/>
      <c r="BF18" s="101" t="s">
        <v>162</v>
      </c>
      <c r="BG18" s="102"/>
      <c r="BH18" s="102"/>
      <c r="BI18" s="102"/>
      <c r="BJ18" s="103"/>
      <c r="BL18" s="101" t="s">
        <v>162</v>
      </c>
      <c r="BM18" s="102"/>
      <c r="BN18" s="102"/>
      <c r="BO18" s="102"/>
      <c r="BP18" s="103"/>
      <c r="BR18" s="101" t="s">
        <v>162</v>
      </c>
      <c r="BS18" s="102"/>
      <c r="BT18" s="102"/>
      <c r="BU18" s="102"/>
      <c r="BV18" s="103"/>
      <c r="BX18" s="101" t="s">
        <v>162</v>
      </c>
      <c r="BY18" s="103"/>
    </row>
    <row r="19" spans="2:77">
      <c r="AB19" s="104"/>
      <c r="AC19" s="105"/>
      <c r="AD19" s="105"/>
      <c r="AE19" s="105"/>
      <c r="AF19" s="106"/>
      <c r="AH19" s="104"/>
      <c r="AI19" s="105"/>
      <c r="AJ19" s="105"/>
      <c r="AK19" s="105"/>
      <c r="AL19" s="106"/>
      <c r="AN19" s="104"/>
      <c r="AO19" s="105"/>
      <c r="AP19" s="105"/>
      <c r="AQ19" s="105"/>
      <c r="AR19" s="106"/>
      <c r="AT19" s="104"/>
      <c r="AU19" s="105"/>
      <c r="AV19" s="105"/>
      <c r="AW19" s="105"/>
      <c r="AX19" s="106"/>
      <c r="AZ19" s="104"/>
      <c r="BA19" s="105"/>
      <c r="BB19" s="105"/>
      <c r="BC19" s="105"/>
      <c r="BD19" s="106"/>
      <c r="BF19" s="104"/>
      <c r="BG19" s="105"/>
      <c r="BH19" s="105"/>
      <c r="BI19" s="105"/>
      <c r="BJ19" s="106"/>
      <c r="BL19" s="104"/>
      <c r="BM19" s="105"/>
      <c r="BN19" s="105"/>
      <c r="BO19" s="105"/>
      <c r="BP19" s="106"/>
      <c r="BR19" s="104"/>
      <c r="BS19" s="105"/>
      <c r="BT19" s="105"/>
      <c r="BU19" s="105"/>
      <c r="BV19" s="106"/>
      <c r="BX19" s="104"/>
      <c r="BY19" s="106"/>
    </row>
    <row r="20" spans="2:77" s="24" customFormat="1" ht="29">
      <c r="B20" s="37"/>
      <c r="D20" s="37" t="s">
        <v>114</v>
      </c>
      <c r="E20" s="37" t="s">
        <v>36</v>
      </c>
      <c r="F20" s="37" t="s">
        <v>116</v>
      </c>
      <c r="G20" s="37" t="s">
        <v>117</v>
      </c>
      <c r="H20" s="37">
        <v>2015</v>
      </c>
      <c r="J20" s="37" t="s">
        <v>115</v>
      </c>
      <c r="K20" s="37" t="s">
        <v>37</v>
      </c>
      <c r="L20" s="37" t="s">
        <v>120</v>
      </c>
      <c r="M20" s="37" t="s">
        <v>121</v>
      </c>
      <c r="N20" s="37">
        <v>2016</v>
      </c>
      <c r="P20" s="37" t="s">
        <v>122</v>
      </c>
      <c r="Q20" s="37" t="s">
        <v>124</v>
      </c>
      <c r="R20" s="37" t="s">
        <v>125</v>
      </c>
      <c r="S20" s="37" t="s">
        <v>126</v>
      </c>
      <c r="T20" s="37">
        <v>2017</v>
      </c>
      <c r="V20" s="37" t="s">
        <v>127</v>
      </c>
      <c r="W20" s="37" t="s">
        <v>130</v>
      </c>
      <c r="X20" s="37" t="s">
        <v>138</v>
      </c>
      <c r="Y20" s="37" t="s">
        <v>141</v>
      </c>
      <c r="Z20" s="37">
        <v>2018</v>
      </c>
      <c r="AB20" s="37" t="s">
        <v>144</v>
      </c>
      <c r="AC20" s="37" t="s">
        <v>150</v>
      </c>
      <c r="AD20" s="37" t="s">
        <v>151</v>
      </c>
      <c r="AE20" s="37" t="s">
        <v>152</v>
      </c>
      <c r="AF20" s="37">
        <v>2019</v>
      </c>
      <c r="AH20" s="37" t="s">
        <v>144</v>
      </c>
      <c r="AI20" s="37" t="s">
        <v>150</v>
      </c>
      <c r="AJ20" s="37" t="s">
        <v>151</v>
      </c>
      <c r="AK20" s="37" t="s">
        <v>152</v>
      </c>
      <c r="AL20" s="37">
        <v>2019</v>
      </c>
      <c r="AN20" s="37" t="s">
        <v>155</v>
      </c>
      <c r="AO20" s="37" t="s">
        <v>159</v>
      </c>
      <c r="AP20" s="37" t="s">
        <v>163</v>
      </c>
      <c r="AQ20" s="37" t="s">
        <v>165</v>
      </c>
      <c r="AR20" s="37">
        <v>2020</v>
      </c>
      <c r="AT20" s="37" t="s">
        <v>179</v>
      </c>
      <c r="AU20" s="37" t="s">
        <v>180</v>
      </c>
      <c r="AV20" s="37" t="s">
        <v>181</v>
      </c>
      <c r="AW20" s="37" t="s">
        <v>182</v>
      </c>
      <c r="AX20" s="37">
        <v>2021</v>
      </c>
      <c r="AZ20" s="37" t="s">
        <v>185</v>
      </c>
      <c r="BA20" s="37" t="s">
        <v>190</v>
      </c>
      <c r="BB20" s="37" t="s">
        <v>193</v>
      </c>
      <c r="BC20" s="37" t="s">
        <v>201</v>
      </c>
      <c r="BD20" s="37">
        <v>2022</v>
      </c>
      <c r="BF20" s="37" t="s">
        <v>206</v>
      </c>
      <c r="BG20" s="37" t="s">
        <v>212</v>
      </c>
      <c r="BH20" s="37" t="s">
        <v>220</v>
      </c>
      <c r="BI20" s="37" t="s">
        <v>223</v>
      </c>
      <c r="BJ20" s="37">
        <v>2023</v>
      </c>
      <c r="BL20" s="37" t="s">
        <v>227</v>
      </c>
      <c r="BM20" s="37" t="s">
        <v>230</v>
      </c>
      <c r="BN20" s="37" t="s">
        <v>231</v>
      </c>
      <c r="BO20" s="37" t="s">
        <v>232</v>
      </c>
      <c r="BP20" s="37">
        <v>2024</v>
      </c>
      <c r="BR20" s="37" t="s">
        <v>234</v>
      </c>
      <c r="BS20" s="37" t="s">
        <v>241</v>
      </c>
      <c r="BT20" s="37" t="s">
        <v>243</v>
      </c>
      <c r="BU20" s="37" t="s">
        <v>248</v>
      </c>
      <c r="BV20" s="37">
        <v>2025</v>
      </c>
      <c r="BX20" s="37" t="s">
        <v>254</v>
      </c>
      <c r="BY20" s="37" t="s">
        <v>266</v>
      </c>
    </row>
    <row r="21" spans="2:77" ht="16.5">
      <c r="B21" s="4" t="s">
        <v>197</v>
      </c>
      <c r="D21" s="15">
        <v>250.505</v>
      </c>
      <c r="E21" s="15">
        <v>249.85499999999999</v>
      </c>
      <c r="F21" s="15">
        <v>251.249</v>
      </c>
      <c r="G21" s="15">
        <v>312.899</v>
      </c>
      <c r="H21" s="15">
        <v>1064.508</v>
      </c>
      <c r="I21" s="15"/>
      <c r="J21" s="15">
        <v>267.72300000000001</v>
      </c>
      <c r="K21" s="15">
        <v>267.01100000000002</v>
      </c>
      <c r="L21" s="15">
        <v>269.47899999999998</v>
      </c>
      <c r="M21" s="15">
        <v>326.11799999999999</v>
      </c>
      <c r="N21" s="15">
        <v>1130.3309999999999</v>
      </c>
      <c r="O21" s="15"/>
      <c r="P21" s="15">
        <v>294.20800000000003</v>
      </c>
      <c r="Q21" s="15">
        <v>290.41899999999998</v>
      </c>
      <c r="R21" s="15">
        <v>290.17399999999998</v>
      </c>
      <c r="S21" s="15">
        <v>352.19600000000003</v>
      </c>
      <c r="T21" s="15">
        <v>1226.9970000000001</v>
      </c>
      <c r="V21" s="15">
        <v>312.04599999999999</v>
      </c>
      <c r="W21" s="15">
        <v>317.91000000000003</v>
      </c>
      <c r="X21" s="15">
        <v>327.517</v>
      </c>
      <c r="Y21" s="15">
        <v>403.012</v>
      </c>
      <c r="Z21" s="15">
        <v>1360.4849999999999</v>
      </c>
      <c r="AB21" s="15">
        <v>362.839</v>
      </c>
      <c r="AC21" s="15">
        <v>364.37299999999999</v>
      </c>
      <c r="AD21" s="15">
        <v>364.6</v>
      </c>
      <c r="AE21" s="15">
        <v>423.78199999999998</v>
      </c>
      <c r="AF21" s="15">
        <v>1515.5940000000001</v>
      </c>
      <c r="AH21" s="15">
        <v>362.839</v>
      </c>
      <c r="AI21" s="15">
        <v>364.37299999999999</v>
      </c>
      <c r="AJ21" s="15">
        <v>364.6</v>
      </c>
      <c r="AK21" s="15">
        <v>423.78199999999998</v>
      </c>
      <c r="AL21" s="15">
        <v>1515.5940000000001</v>
      </c>
      <c r="AN21" s="15">
        <v>397.88499999999999</v>
      </c>
      <c r="AO21" s="15">
        <v>435.11399999999998</v>
      </c>
      <c r="AP21" s="15">
        <v>450.30099999999999</v>
      </c>
      <c r="AQ21" s="15">
        <v>514.69399999999996</v>
      </c>
      <c r="AR21" s="15">
        <v>1797.9939999999999</v>
      </c>
      <c r="AT21" s="15">
        <v>507.589</v>
      </c>
      <c r="AU21" s="15">
        <v>517.327</v>
      </c>
      <c r="AV21" s="15">
        <v>564.16999999999996</v>
      </c>
      <c r="AW21" s="15">
        <v>643.16</v>
      </c>
      <c r="AX21" s="15">
        <v>2232.2460000000001</v>
      </c>
      <c r="AZ21" s="47">
        <v>588.38499999999999</v>
      </c>
      <c r="BA21" s="47">
        <v>595.52424519000022</v>
      </c>
      <c r="BB21" s="47">
        <v>609.21675480999988</v>
      </c>
      <c r="BC21" s="47">
        <v>710.92899999999997</v>
      </c>
      <c r="BD21" s="47">
        <v>2504.0549999999998</v>
      </c>
      <c r="BF21" s="47">
        <v>643.39299999999957</v>
      </c>
      <c r="BG21" s="47">
        <v>655</v>
      </c>
      <c r="BH21" s="47">
        <v>645</v>
      </c>
      <c r="BI21" s="15">
        <v>754</v>
      </c>
      <c r="BJ21" s="15">
        <v>2697</v>
      </c>
      <c r="BL21" s="47">
        <v>676.37199999999996</v>
      </c>
      <c r="BM21" s="15">
        <v>662.98400000000004</v>
      </c>
      <c r="BN21" s="15">
        <v>701.58199999999999</v>
      </c>
      <c r="BO21" s="21">
        <v>809.80399999999997</v>
      </c>
      <c r="BP21" s="21">
        <v>2850.7420000000002</v>
      </c>
      <c r="BR21" s="21">
        <v>700.27456971316826</v>
      </c>
      <c r="BS21" s="21">
        <v>723.66821040575064</v>
      </c>
      <c r="BT21" s="21">
        <v>727.62002012532946</v>
      </c>
      <c r="BU21" s="21">
        <v>889.29694638515173</v>
      </c>
      <c r="BV21" s="21">
        <f>SUM(BR21:BU21)</f>
        <v>3040.8597466294004</v>
      </c>
      <c r="BX21" s="21">
        <v>823.03182250974044</v>
      </c>
      <c r="BY21" s="21">
        <v>832.89133682885677</v>
      </c>
    </row>
    <row r="22" spans="2:77">
      <c r="B22" s="4" t="s">
        <v>149</v>
      </c>
      <c r="D22" s="15">
        <v>172.31200000000001</v>
      </c>
      <c r="E22" s="15">
        <v>187.08</v>
      </c>
      <c r="F22" s="15">
        <v>186.70400000000001</v>
      </c>
      <c r="G22" s="15">
        <v>194.24600000000001</v>
      </c>
      <c r="H22" s="15">
        <v>740.34199999999998</v>
      </c>
      <c r="I22" s="15"/>
      <c r="J22" s="15">
        <v>199.47399999999999</v>
      </c>
      <c r="K22" s="15">
        <v>210.91300000000001</v>
      </c>
      <c r="L22" s="15">
        <v>220.04</v>
      </c>
      <c r="M22" s="15">
        <v>227.01499999999999</v>
      </c>
      <c r="N22" s="15">
        <v>857.44200000000001</v>
      </c>
      <c r="O22" s="15"/>
      <c r="P22" s="15">
        <v>212.67400000000001</v>
      </c>
      <c r="Q22" s="15">
        <v>222.38200000000001</v>
      </c>
      <c r="R22" s="15">
        <v>232.143</v>
      </c>
      <c r="S22" s="15">
        <v>234.10400000000001</v>
      </c>
      <c r="T22" s="15">
        <v>901.303</v>
      </c>
      <c r="V22" s="15">
        <v>404.35899999999998</v>
      </c>
      <c r="W22" s="15">
        <v>490.10399999999998</v>
      </c>
      <c r="X22" s="15">
        <v>537.03599999999994</v>
      </c>
      <c r="Y22" s="15">
        <v>503.26499999999987</v>
      </c>
      <c r="Z22" s="15">
        <v>1934.7639999999997</v>
      </c>
      <c r="AB22" s="15">
        <v>517.79</v>
      </c>
      <c r="AC22" s="15">
        <v>510.59199999999998</v>
      </c>
      <c r="AD22" s="15">
        <v>540.404</v>
      </c>
      <c r="AE22" s="15">
        <v>561.30200000000002</v>
      </c>
      <c r="AF22" s="15">
        <v>2130.087</v>
      </c>
      <c r="AH22" s="15">
        <v>517.77499999999998</v>
      </c>
      <c r="AI22" s="15">
        <v>510.73500000000001</v>
      </c>
      <c r="AJ22" s="15">
        <v>540.40800000000002</v>
      </c>
      <c r="AK22" s="15">
        <v>560.18600000000004</v>
      </c>
      <c r="AL22" s="15">
        <v>2129.1039999999998</v>
      </c>
      <c r="AN22" s="15">
        <v>529.89499999999998</v>
      </c>
      <c r="AO22" s="15">
        <v>500.14699999999999</v>
      </c>
      <c r="AP22" s="15">
        <v>575.255</v>
      </c>
      <c r="AQ22" s="15">
        <v>593.94100000000003</v>
      </c>
      <c r="AR22" s="15">
        <v>2199.2380000000003</v>
      </c>
      <c r="AT22" s="15">
        <v>612.42200000000003</v>
      </c>
      <c r="AU22" s="15">
        <v>605.31600000000003</v>
      </c>
      <c r="AV22" s="15">
        <v>629.69900000000007</v>
      </c>
      <c r="AW22" s="49">
        <v>638.38599999999997</v>
      </c>
      <c r="AX22" s="49">
        <v>2485.8229999999999</v>
      </c>
      <c r="AZ22" s="15">
        <v>608.9</v>
      </c>
      <c r="BA22" s="15">
        <v>623.58399999999995</v>
      </c>
      <c r="BB22" s="15">
        <v>699.7</v>
      </c>
      <c r="BC22" s="15">
        <v>712.22299999999996</v>
      </c>
      <c r="BD22" s="15">
        <v>2644.4070000000002</v>
      </c>
      <c r="BF22" s="15">
        <v>675.00400000000002</v>
      </c>
      <c r="BG22" s="15">
        <v>703</v>
      </c>
      <c r="BH22" s="15">
        <v>716</v>
      </c>
      <c r="BI22" s="15">
        <v>677</v>
      </c>
      <c r="BJ22" s="15">
        <v>2771</v>
      </c>
      <c r="BL22" s="15">
        <v>673.97799999999995</v>
      </c>
      <c r="BM22" s="15">
        <v>705.63800000000003</v>
      </c>
      <c r="BN22" s="15">
        <v>759.88600000000019</v>
      </c>
      <c r="BO22" s="21">
        <v>734.08900000000006</v>
      </c>
      <c r="BP22" s="21">
        <v>2873.5910000000003</v>
      </c>
      <c r="BR22" s="21">
        <v>698.26499999999999</v>
      </c>
      <c r="BS22" s="21">
        <v>729.5487499100002</v>
      </c>
      <c r="BT22" s="21">
        <v>752.08737672999735</v>
      </c>
      <c r="BU22" s="21">
        <v>762.8383372999989</v>
      </c>
      <c r="BV22" s="21">
        <f>SUM(BR22:BU22)</f>
        <v>2942.7394639399963</v>
      </c>
      <c r="BX22" s="21">
        <v>761.20829914999945</v>
      </c>
      <c r="BY22" s="21">
        <v>793.85182630999986</v>
      </c>
    </row>
    <row r="23" spans="2:77">
      <c r="B23" s="9" t="s">
        <v>84</v>
      </c>
      <c r="D23" s="17">
        <v>70.629000000000005</v>
      </c>
      <c r="E23" s="17">
        <v>73.114999999999995</v>
      </c>
      <c r="F23" s="17">
        <v>76.519000000000005</v>
      </c>
      <c r="G23" s="17">
        <v>80.316999999999993</v>
      </c>
      <c r="H23" s="17">
        <v>300.58</v>
      </c>
      <c r="I23" s="15"/>
      <c r="J23" s="17">
        <v>73.756</v>
      </c>
      <c r="K23" s="17">
        <v>77.057000000000002</v>
      </c>
      <c r="L23" s="17">
        <v>80.412999999999997</v>
      </c>
      <c r="M23" s="17">
        <v>83.597999999999999</v>
      </c>
      <c r="N23" s="17">
        <v>314.82400000000001</v>
      </c>
      <c r="O23" s="15"/>
      <c r="P23" s="17">
        <v>73.066999999999993</v>
      </c>
      <c r="Q23" s="17">
        <v>77.838999999999999</v>
      </c>
      <c r="R23" s="17">
        <v>81.356999999999999</v>
      </c>
      <c r="S23" s="17">
        <v>86.721000000000004</v>
      </c>
      <c r="T23" s="17">
        <v>318.98399999999998</v>
      </c>
      <c r="V23" s="17">
        <v>82.831000000000003</v>
      </c>
      <c r="W23" s="17">
        <v>82.778000000000006</v>
      </c>
      <c r="X23" s="17">
        <v>83.594999999999999</v>
      </c>
      <c r="Y23" s="17">
        <v>93.298000000000002</v>
      </c>
      <c r="Z23" s="17">
        <v>342.50200000000001</v>
      </c>
      <c r="AB23" s="17">
        <v>83.793999999999997</v>
      </c>
      <c r="AC23" s="17">
        <v>86.79</v>
      </c>
      <c r="AD23" s="17">
        <v>88.06</v>
      </c>
      <c r="AE23" s="17">
        <v>103.80200000000001</v>
      </c>
      <c r="AF23" s="17">
        <v>362.44600000000003</v>
      </c>
      <c r="AH23" s="17">
        <v>84.915000000000006</v>
      </c>
      <c r="AI23" s="17">
        <v>87.932000000000002</v>
      </c>
      <c r="AJ23" s="17">
        <v>89.884</v>
      </c>
      <c r="AK23" s="17">
        <v>104.295</v>
      </c>
      <c r="AL23" s="17">
        <v>367.02600000000001</v>
      </c>
      <c r="AN23" s="17">
        <v>81.459999999999994</v>
      </c>
      <c r="AO23" s="17">
        <v>19.007000000000001</v>
      </c>
      <c r="AP23" s="17">
        <v>58.68</v>
      </c>
      <c r="AQ23" s="17">
        <v>74.375</v>
      </c>
      <c r="AR23" s="17">
        <v>233.52199999999999</v>
      </c>
      <c r="AT23" s="17">
        <v>68.659000000000006</v>
      </c>
      <c r="AU23" s="17">
        <v>79.206999999999994</v>
      </c>
      <c r="AV23" s="17">
        <v>91.681999999999988</v>
      </c>
      <c r="AW23" s="50">
        <v>106.899</v>
      </c>
      <c r="AX23" s="50">
        <v>346.447</v>
      </c>
      <c r="AZ23" s="17">
        <v>101.378</v>
      </c>
      <c r="BA23" s="17">
        <v>104.25175831864338</v>
      </c>
      <c r="BB23" s="17">
        <v>118.93424168135662</v>
      </c>
      <c r="BC23" s="17">
        <v>125.502</v>
      </c>
      <c r="BD23" s="17">
        <v>450.06599999999997</v>
      </c>
      <c r="BF23" s="17">
        <v>117.09699999999999</v>
      </c>
      <c r="BG23" s="17">
        <v>121</v>
      </c>
      <c r="BH23" s="17">
        <v>126</v>
      </c>
      <c r="BI23" s="17">
        <v>135</v>
      </c>
      <c r="BJ23" s="17">
        <v>499</v>
      </c>
      <c r="BL23" s="17">
        <v>129.36500000000001</v>
      </c>
      <c r="BM23" s="17">
        <v>129.291</v>
      </c>
      <c r="BN23" s="17">
        <v>134.12299999999999</v>
      </c>
      <c r="BO23" s="17">
        <v>148.4912180099999</v>
      </c>
      <c r="BP23" s="17">
        <v>541.27021800999989</v>
      </c>
      <c r="BR23" s="17">
        <v>119.56860050000002</v>
      </c>
      <c r="BS23" s="17">
        <v>126.32146730999996</v>
      </c>
      <c r="BT23" s="17">
        <v>122.64665794999988</v>
      </c>
      <c r="BU23" s="17">
        <v>149.50570269000016</v>
      </c>
      <c r="BV23" s="17">
        <f t="shared" ref="BV23" si="1">SUM(BR23:BU23)</f>
        <v>518.04242844999999</v>
      </c>
      <c r="BX23" s="17">
        <v>135.75631475</v>
      </c>
      <c r="BY23" s="17">
        <v>145.22343506000001</v>
      </c>
    </row>
    <row r="24" spans="2:77">
      <c r="B24" s="27" t="s">
        <v>216</v>
      </c>
    </row>
    <row r="28" spans="2:77" ht="18.5">
      <c r="B28" s="3" t="s">
        <v>92</v>
      </c>
    </row>
    <row r="29" spans="2:77" ht="18.5">
      <c r="B29" s="3" t="s">
        <v>93</v>
      </c>
    </row>
    <row r="30" spans="2:77" ht="14.65" customHeight="1">
      <c r="AB30" s="101" t="s">
        <v>158</v>
      </c>
      <c r="AC30" s="102"/>
      <c r="AD30" s="102"/>
      <c r="AE30" s="102"/>
      <c r="AF30" s="103"/>
      <c r="AH30" s="101" t="s">
        <v>162</v>
      </c>
      <c r="AI30" s="102"/>
      <c r="AJ30" s="102"/>
      <c r="AK30" s="102"/>
      <c r="AL30" s="103"/>
      <c r="AN30" s="101" t="s">
        <v>162</v>
      </c>
      <c r="AO30" s="102"/>
      <c r="AP30" s="102"/>
      <c r="AQ30" s="102"/>
      <c r="AR30" s="103"/>
      <c r="AT30" s="101" t="s">
        <v>162</v>
      </c>
      <c r="AU30" s="102"/>
      <c r="AV30" s="102"/>
      <c r="AW30" s="102"/>
      <c r="AX30" s="103"/>
      <c r="AZ30" s="101" t="s">
        <v>162</v>
      </c>
      <c r="BA30" s="102"/>
      <c r="BB30" s="102"/>
      <c r="BC30" s="102"/>
      <c r="BD30" s="103"/>
      <c r="BF30" s="101" t="s">
        <v>162</v>
      </c>
      <c r="BG30" s="102"/>
      <c r="BH30" s="102"/>
      <c r="BI30" s="102"/>
      <c r="BJ30" s="103"/>
      <c r="BL30" s="101" t="s">
        <v>162</v>
      </c>
      <c r="BM30" s="102"/>
      <c r="BN30" s="102"/>
      <c r="BO30" s="102"/>
      <c r="BP30" s="103"/>
      <c r="BR30" s="101" t="s">
        <v>162</v>
      </c>
      <c r="BS30" s="102"/>
      <c r="BT30" s="102"/>
      <c r="BU30" s="102"/>
      <c r="BV30" s="103"/>
      <c r="BX30" s="101" t="s">
        <v>162</v>
      </c>
      <c r="BY30" s="103"/>
    </row>
    <row r="31" spans="2:77">
      <c r="AB31" s="104"/>
      <c r="AC31" s="105"/>
      <c r="AD31" s="105"/>
      <c r="AE31" s="105"/>
      <c r="AF31" s="106"/>
      <c r="AH31" s="104"/>
      <c r="AI31" s="105"/>
      <c r="AJ31" s="105"/>
      <c r="AK31" s="105"/>
      <c r="AL31" s="106"/>
      <c r="AN31" s="104"/>
      <c r="AO31" s="105"/>
      <c r="AP31" s="105"/>
      <c r="AQ31" s="105"/>
      <c r="AR31" s="106"/>
      <c r="AT31" s="104"/>
      <c r="AU31" s="105"/>
      <c r="AV31" s="105"/>
      <c r="AW31" s="105"/>
      <c r="AX31" s="106"/>
      <c r="AZ31" s="104"/>
      <c r="BA31" s="105"/>
      <c r="BB31" s="105"/>
      <c r="BC31" s="105"/>
      <c r="BD31" s="106"/>
      <c r="BF31" s="104"/>
      <c r="BG31" s="105"/>
      <c r="BH31" s="105"/>
      <c r="BI31" s="105"/>
      <c r="BJ31" s="106"/>
      <c r="BL31" s="104"/>
      <c r="BM31" s="105"/>
      <c r="BN31" s="105"/>
      <c r="BO31" s="105"/>
      <c r="BP31" s="106"/>
      <c r="BR31" s="104"/>
      <c r="BS31" s="105"/>
      <c r="BT31" s="105"/>
      <c r="BU31" s="105"/>
      <c r="BV31" s="106"/>
      <c r="BX31" s="104"/>
      <c r="BY31" s="106"/>
    </row>
    <row r="32" spans="2:77" s="24" customFormat="1" ht="29">
      <c r="B32" s="37"/>
      <c r="D32" s="37" t="s">
        <v>114</v>
      </c>
      <c r="E32" s="37" t="s">
        <v>36</v>
      </c>
      <c r="F32" s="37" t="s">
        <v>116</v>
      </c>
      <c r="G32" s="37" t="s">
        <v>117</v>
      </c>
      <c r="H32" s="37">
        <v>2015</v>
      </c>
      <c r="J32" s="37" t="s">
        <v>115</v>
      </c>
      <c r="K32" s="37" t="s">
        <v>37</v>
      </c>
      <c r="L32" s="37" t="s">
        <v>120</v>
      </c>
      <c r="M32" s="37" t="s">
        <v>121</v>
      </c>
      <c r="N32" s="37">
        <v>2016</v>
      </c>
      <c r="P32" s="37" t="s">
        <v>122</v>
      </c>
      <c r="Q32" s="37" t="s">
        <v>124</v>
      </c>
      <c r="R32" s="37" t="s">
        <v>125</v>
      </c>
      <c r="S32" s="37" t="s">
        <v>126</v>
      </c>
      <c r="T32" s="37">
        <v>2017</v>
      </c>
      <c r="V32" s="37" t="s">
        <v>127</v>
      </c>
      <c r="W32" s="37" t="s">
        <v>130</v>
      </c>
      <c r="X32" s="37" t="s">
        <v>138</v>
      </c>
      <c r="Y32" s="37" t="s">
        <v>141</v>
      </c>
      <c r="Z32" s="37">
        <v>2018</v>
      </c>
      <c r="AB32" s="37" t="s">
        <v>144</v>
      </c>
      <c r="AC32" s="37" t="s">
        <v>150</v>
      </c>
      <c r="AD32" s="37" t="s">
        <v>151</v>
      </c>
      <c r="AE32" s="37" t="s">
        <v>152</v>
      </c>
      <c r="AF32" s="37">
        <v>2019</v>
      </c>
      <c r="AH32" s="37" t="s">
        <v>144</v>
      </c>
      <c r="AI32" s="37" t="s">
        <v>150</v>
      </c>
      <c r="AJ32" s="37" t="s">
        <v>151</v>
      </c>
      <c r="AK32" s="37" t="s">
        <v>152</v>
      </c>
      <c r="AL32" s="37">
        <v>2019</v>
      </c>
      <c r="AN32" s="37" t="s">
        <v>155</v>
      </c>
      <c r="AO32" s="37" t="s">
        <v>159</v>
      </c>
      <c r="AP32" s="37" t="s">
        <v>163</v>
      </c>
      <c r="AQ32" s="37" t="s">
        <v>165</v>
      </c>
      <c r="AR32" s="37">
        <v>2020</v>
      </c>
      <c r="AT32" s="37" t="s">
        <v>179</v>
      </c>
      <c r="AU32" s="37" t="s">
        <v>180</v>
      </c>
      <c r="AV32" s="37" t="s">
        <v>181</v>
      </c>
      <c r="AW32" s="37" t="s">
        <v>182</v>
      </c>
      <c r="AX32" s="37">
        <v>2021</v>
      </c>
      <c r="AZ32" s="37" t="s">
        <v>185</v>
      </c>
      <c r="BA32" s="37" t="s">
        <v>190</v>
      </c>
      <c r="BB32" s="37" t="s">
        <v>193</v>
      </c>
      <c r="BC32" s="37" t="s">
        <v>201</v>
      </c>
      <c r="BD32" s="37">
        <v>2022</v>
      </c>
      <c r="BF32" s="37" t="s">
        <v>206</v>
      </c>
      <c r="BG32" s="37" t="s">
        <v>212</v>
      </c>
      <c r="BH32" s="37" t="s">
        <v>220</v>
      </c>
      <c r="BI32" s="37" t="s">
        <v>223</v>
      </c>
      <c r="BJ32" s="37">
        <v>2023</v>
      </c>
      <c r="BL32" s="37" t="s">
        <v>227</v>
      </c>
      <c r="BM32" s="37" t="s">
        <v>230</v>
      </c>
      <c r="BN32" s="37" t="s">
        <v>231</v>
      </c>
      <c r="BO32" s="37" t="s">
        <v>232</v>
      </c>
      <c r="BP32" s="37">
        <v>2024</v>
      </c>
      <c r="BR32" s="37" t="s">
        <v>234</v>
      </c>
      <c r="BS32" s="37" t="s">
        <v>241</v>
      </c>
      <c r="BT32" s="37" t="s">
        <v>243</v>
      </c>
      <c r="BU32" s="37" t="s">
        <v>248</v>
      </c>
      <c r="BV32" s="37">
        <v>2025</v>
      </c>
      <c r="BX32" s="37" t="s">
        <v>254</v>
      </c>
      <c r="BY32" s="37" t="s">
        <v>266</v>
      </c>
    </row>
    <row r="33" spans="2:77" ht="16.5">
      <c r="B33" s="4" t="s">
        <v>197</v>
      </c>
      <c r="D33" s="18">
        <v>0.25750448696467376</v>
      </c>
      <c r="E33" s="18">
        <v>0.25717947134387353</v>
      </c>
      <c r="F33" s="18">
        <v>0.25533902042923551</v>
      </c>
      <c r="G33" s="18">
        <v>0.27238879380737896</v>
      </c>
      <c r="H33" s="18">
        <v>0.26109811966616975</v>
      </c>
      <c r="I33" s="18"/>
      <c r="J33" s="18">
        <v>0.25783080548592163</v>
      </c>
      <c r="K33" s="18">
        <v>0.26562417617618417</v>
      </c>
      <c r="L33" s="18">
        <v>0.2647060845887797</v>
      </c>
      <c r="M33" s="18">
        <v>0.2765216329562355</v>
      </c>
      <c r="N33" s="18">
        <v>0.2665260858523873</v>
      </c>
      <c r="O33" s="18"/>
      <c r="P33" s="18">
        <v>0.25551043378273691</v>
      </c>
      <c r="Q33" s="18">
        <v>0.26374345906340874</v>
      </c>
      <c r="R33" s="18">
        <v>0.26300000000000001</v>
      </c>
      <c r="S33" s="18">
        <v>0.27091749922308411</v>
      </c>
      <c r="T33" s="18">
        <v>0.26373618578937807</v>
      </c>
      <c r="V33" s="18">
        <v>0.253</v>
      </c>
      <c r="W33" s="18">
        <v>0.26002100386706711</v>
      </c>
      <c r="X33" s="18">
        <v>0.26662558267894737</v>
      </c>
      <c r="Y33" s="18">
        <v>0.27619906574849773</v>
      </c>
      <c r="Z33" s="18">
        <v>0.26444712641645024</v>
      </c>
      <c r="AB33" s="18">
        <v>0.25203383614282421</v>
      </c>
      <c r="AC33" s="18">
        <v>0.26797964851173489</v>
      </c>
      <c r="AD33" s="18">
        <v>0.26226461103770038</v>
      </c>
      <c r="AE33" s="18">
        <v>0.26943162643670121</v>
      </c>
      <c r="AF33" s="18">
        <v>0.26301341050922866</v>
      </c>
      <c r="AH33" s="18">
        <v>0.25203383614282421</v>
      </c>
      <c r="AI33" s="18">
        <v>0.26797964851173489</v>
      </c>
      <c r="AJ33" s="18">
        <v>0.26226461103770038</v>
      </c>
      <c r="AK33" s="18">
        <v>0.26943162643670121</v>
      </c>
      <c r="AL33" s="18">
        <v>0.26301341050922866</v>
      </c>
      <c r="AN33" s="18">
        <v>0.2495914737994348</v>
      </c>
      <c r="AO33" s="18">
        <v>0.26123308133447326</v>
      </c>
      <c r="AP33" s="18">
        <v>0.25990844639970173</v>
      </c>
      <c r="AQ33" s="18">
        <v>0.26744505672946267</v>
      </c>
      <c r="AR33" s="18">
        <v>0.25994</v>
      </c>
      <c r="AT33" s="18">
        <v>0.22440774479918474</v>
      </c>
      <c r="AU33" s="18">
        <v>0.24220880277469814</v>
      </c>
      <c r="AV33" s="18">
        <v>0.24078598911241189</v>
      </c>
      <c r="AW33" s="18">
        <v>0.24100024318856555</v>
      </c>
      <c r="AX33" s="18">
        <v>0.23723264186718074</v>
      </c>
      <c r="AZ33" s="74">
        <v>0.23310546468762319</v>
      </c>
      <c r="BA33" s="74">
        <v>0.23601651506386487</v>
      </c>
      <c r="BB33" s="74">
        <v>0.24017252114969775</v>
      </c>
      <c r="BC33" s="74">
        <v>0.24257760800262546</v>
      </c>
      <c r="BD33" s="74">
        <v>0.2381490620772089</v>
      </c>
      <c r="BF33" s="74">
        <v>0.23463890661624826</v>
      </c>
      <c r="BG33" s="74">
        <v>0.23628486035571153</v>
      </c>
      <c r="BH33" s="74">
        <v>0.23499999999999999</v>
      </c>
      <c r="BI33" s="74">
        <v>0.24199999999999999</v>
      </c>
      <c r="BJ33" s="74">
        <v>0.23699999999999999</v>
      </c>
      <c r="BL33" s="74">
        <v>0.23043235689607919</v>
      </c>
      <c r="BM33" s="74">
        <v>0.2364509888716442</v>
      </c>
      <c r="BN33" s="74">
        <v>0.23810068428552858</v>
      </c>
      <c r="BO33" s="74">
        <v>0.23464418173388968</v>
      </c>
      <c r="BP33" s="74">
        <v>0.23488217998299729</v>
      </c>
      <c r="BR33" s="74">
        <v>0.22491697682270478</v>
      </c>
      <c r="BS33" s="74">
        <v>0.23575796496778939</v>
      </c>
      <c r="BT33" s="74">
        <v>0.23424222606672038</v>
      </c>
      <c r="BU33" s="74">
        <v>0.23981181215212843</v>
      </c>
      <c r="BV33" s="74">
        <v>0.23395543478796518</v>
      </c>
      <c r="BX33" s="74">
        <v>0.23377005719073005</v>
      </c>
      <c r="BY33" s="74">
        <v>0.23530250816978901</v>
      </c>
    </row>
    <row r="34" spans="2:77">
      <c r="B34" s="4" t="s">
        <v>149</v>
      </c>
      <c r="D34" s="18">
        <v>0.31344899032068529</v>
      </c>
      <c r="E34" s="18">
        <v>0.32259844529207676</v>
      </c>
      <c r="F34" s="18">
        <v>0.31312199588774137</v>
      </c>
      <c r="G34" s="18">
        <v>0.31679289716943593</v>
      </c>
      <c r="H34" s="18">
        <v>0.31651058644977181</v>
      </c>
      <c r="I34" s="18"/>
      <c r="J34" s="18">
        <v>0.31692169345626309</v>
      </c>
      <c r="K34" s="18">
        <v>0.32749499626563811</v>
      </c>
      <c r="L34" s="18">
        <v>0.3261833113446686</v>
      </c>
      <c r="M34" s="18">
        <v>0.33565615703530222</v>
      </c>
      <c r="N34" s="18">
        <v>0.32672522588433262</v>
      </c>
      <c r="O34" s="18"/>
      <c r="P34" s="18">
        <v>0.32122585225127254</v>
      </c>
      <c r="Q34" s="18">
        <v>0.33620684441917986</v>
      </c>
      <c r="R34" s="18">
        <v>0.32900000000000001</v>
      </c>
      <c r="S34" s="18">
        <v>0.33196729447732709</v>
      </c>
      <c r="T34" s="18">
        <v>0.32967267303185555</v>
      </c>
      <c r="V34" s="18">
        <v>0.29299999999999998</v>
      </c>
      <c r="W34" s="18">
        <v>0.27573480390695193</v>
      </c>
      <c r="X34" s="18">
        <v>0.30225681214169209</v>
      </c>
      <c r="Y34" s="18">
        <v>0.28427172686325869</v>
      </c>
      <c r="Z34" s="18">
        <v>0.28860357157294408</v>
      </c>
      <c r="AB34" s="18">
        <v>0.30377384582079558</v>
      </c>
      <c r="AC34" s="18">
        <v>0.30251782193235249</v>
      </c>
      <c r="AD34" s="18">
        <v>0.31438720760574129</v>
      </c>
      <c r="AE34" s="18">
        <v>0.32251117695762666</v>
      </c>
      <c r="AF34" s="18">
        <v>0.31088653922104065</v>
      </c>
      <c r="AH34" s="18">
        <v>0.30376533493534552</v>
      </c>
      <c r="AI34" s="18">
        <v>0.30260254720916124</v>
      </c>
      <c r="AJ34" s="18">
        <v>0.3143895673542334</v>
      </c>
      <c r="AK34" s="18">
        <v>0.32186994910972178</v>
      </c>
      <c r="AL34" s="18">
        <v>0.31074307021341124</v>
      </c>
      <c r="AN34" s="18">
        <v>0.3107735454675547</v>
      </c>
      <c r="AO34" s="18">
        <v>0.2981960861938826</v>
      </c>
      <c r="AP34" s="18">
        <v>0.30326330089942288</v>
      </c>
      <c r="AQ34" s="18">
        <v>0.31059408850405335</v>
      </c>
      <c r="AR34" s="18">
        <v>0.30581000000000003</v>
      </c>
      <c r="AT34" s="18">
        <v>0.30691214078562479</v>
      </c>
      <c r="AU34" s="18">
        <v>0.30045073864851868</v>
      </c>
      <c r="AV34" s="18">
        <v>0.30911343651530376</v>
      </c>
      <c r="AW34" s="18">
        <v>0.3164633454141304</v>
      </c>
      <c r="AX34" s="18">
        <v>0.30824312715202751</v>
      </c>
      <c r="AZ34" s="74">
        <v>0.29925743462313664</v>
      </c>
      <c r="BA34" s="74">
        <v>0.30237337184053903</v>
      </c>
      <c r="BB34" s="74">
        <v>0.31203982264971175</v>
      </c>
      <c r="BC34" s="74">
        <v>0.30581830376369362</v>
      </c>
      <c r="BD34" s="74">
        <v>0.30506808062340596</v>
      </c>
      <c r="BF34" s="74">
        <v>0.30876945807850475</v>
      </c>
      <c r="BG34" s="74">
        <v>0.31080430245625301</v>
      </c>
      <c r="BH34" s="74">
        <v>0.32700000000000001</v>
      </c>
      <c r="BI34" s="74">
        <v>0.315</v>
      </c>
      <c r="BJ34" s="74">
        <v>0.315</v>
      </c>
      <c r="BL34" s="74">
        <v>0.31742110014962605</v>
      </c>
      <c r="BM34" s="74">
        <v>0.32280713632514663</v>
      </c>
      <c r="BN34" s="74">
        <v>0.33116705962337178</v>
      </c>
      <c r="BO34" s="74">
        <v>0.332754030753805</v>
      </c>
      <c r="BP34" s="74">
        <v>0.32617722298317109</v>
      </c>
      <c r="BR34" s="74">
        <v>0.3179944804721655</v>
      </c>
      <c r="BS34" s="74">
        <v>0.32592853734615057</v>
      </c>
      <c r="BT34" s="74">
        <v>0.3250804710034263</v>
      </c>
      <c r="BU34" s="74">
        <v>0.33155565212960797</v>
      </c>
      <c r="BV34" s="74">
        <v>0.32521713241709371</v>
      </c>
      <c r="BX34" s="74">
        <v>0.32642598790035621</v>
      </c>
      <c r="BY34" s="74">
        <v>0.33829594990391237</v>
      </c>
    </row>
    <row r="35" spans="2:77">
      <c r="B35" s="9" t="s">
        <v>84</v>
      </c>
      <c r="D35" s="19">
        <v>0.6873065919308694</v>
      </c>
      <c r="E35" s="19">
        <v>0.68716459431772259</v>
      </c>
      <c r="F35" s="19">
        <v>0.70776872346526321</v>
      </c>
      <c r="G35" s="19">
        <v>0.6814899664842391</v>
      </c>
      <c r="H35" s="19">
        <v>0.69078047760329653</v>
      </c>
      <c r="I35" s="18"/>
      <c r="J35" s="19">
        <v>0.68502540192627404</v>
      </c>
      <c r="K35" s="19">
        <v>0.69399463227479874</v>
      </c>
      <c r="L35" s="19">
        <v>0.70267743232143165</v>
      </c>
      <c r="M35" s="19">
        <v>0.67019408836191352</v>
      </c>
      <c r="N35" s="19">
        <v>0.68757179860137418</v>
      </c>
      <c r="O35" s="18"/>
      <c r="P35" s="19">
        <v>0.65522127068107427</v>
      </c>
      <c r="Q35" s="19">
        <v>0.65750173162367176</v>
      </c>
      <c r="R35" s="19">
        <v>0.69399999999999995</v>
      </c>
      <c r="S35" s="19">
        <v>0.67366057903690646</v>
      </c>
      <c r="T35" s="19">
        <v>0.67034006228801268</v>
      </c>
      <c r="V35" s="19">
        <v>0.67845880396766245</v>
      </c>
      <c r="W35" s="19">
        <v>0.67001764524954266</v>
      </c>
      <c r="X35" s="19">
        <v>0.67628023622684252</v>
      </c>
      <c r="Y35" s="19">
        <v>0.67377771358416982</v>
      </c>
      <c r="Z35" s="19">
        <v>0.67459765655005877</v>
      </c>
      <c r="AB35" s="19">
        <v>0.65836174658422175</v>
      </c>
      <c r="AC35" s="19">
        <v>0.66812372037166767</v>
      </c>
      <c r="AD35" s="19">
        <v>0.66816714529603238</v>
      </c>
      <c r="AE35" s="19">
        <v>0.67413088797823073</v>
      </c>
      <c r="AF35" s="19">
        <v>0.66754949811216502</v>
      </c>
      <c r="AH35" s="19">
        <v>0.667166887968761</v>
      </c>
      <c r="AI35" s="19">
        <v>0.67691549718631883</v>
      </c>
      <c r="AJ35" s="19">
        <v>0.68200890790861424</v>
      </c>
      <c r="AK35" s="19">
        <v>0.67733262327979793</v>
      </c>
      <c r="AL35" s="19">
        <v>0.67598489732019518</v>
      </c>
      <c r="AN35" s="19">
        <v>0.6343100534950904</v>
      </c>
      <c r="AO35" s="19">
        <v>0.39793568377857802</v>
      </c>
      <c r="AP35" s="19">
        <v>0.64047151277013747</v>
      </c>
      <c r="AQ35" s="19">
        <v>0.63436623081975041</v>
      </c>
      <c r="AR35" s="19">
        <v>0.60646999999999995</v>
      </c>
      <c r="AT35" s="19">
        <v>0.63427499815239086</v>
      </c>
      <c r="AU35" s="19">
        <v>0.66267590315077884</v>
      </c>
      <c r="AV35" s="19">
        <v>0.65182646778619868</v>
      </c>
      <c r="AW35" s="19">
        <v>0.6565995319611565</v>
      </c>
      <c r="AX35" s="19">
        <v>0.65215394317016007</v>
      </c>
      <c r="AZ35" s="19">
        <v>0.66913963235536777</v>
      </c>
      <c r="BA35" s="19">
        <v>0.65393383292657958</v>
      </c>
      <c r="BB35" s="19">
        <v>0.67500000000000004</v>
      </c>
      <c r="BC35" s="19">
        <v>0.65254488449359682</v>
      </c>
      <c r="BD35" s="19">
        <v>0.66333084743564419</v>
      </c>
      <c r="BF35" s="19">
        <v>0.65890700788908019</v>
      </c>
      <c r="BG35" s="19">
        <v>0.64760034040002357</v>
      </c>
      <c r="BH35" s="19">
        <v>0.66</v>
      </c>
      <c r="BI35" s="19">
        <v>0.65100000000000002</v>
      </c>
      <c r="BJ35" s="19">
        <v>0.65400000000000003</v>
      </c>
      <c r="BL35" s="19">
        <v>0.65757971625942291</v>
      </c>
      <c r="BM35" s="19">
        <v>0.66007524606675816</v>
      </c>
      <c r="BN35" s="19">
        <v>0.6813496639556208</v>
      </c>
      <c r="BO35" s="19">
        <v>0.66600000000000004</v>
      </c>
      <c r="BP35" s="19">
        <v>0.66600000000000004</v>
      </c>
      <c r="BR35" s="19">
        <v>0.63830204088445919</v>
      </c>
      <c r="BS35" s="19">
        <v>0.67546424183857856</v>
      </c>
      <c r="BT35" s="19">
        <v>0.65586897673482902</v>
      </c>
      <c r="BU35" s="19">
        <v>0.66766760381116341</v>
      </c>
      <c r="BV35" s="19">
        <v>0.65970960012917512</v>
      </c>
      <c r="BX35" s="19">
        <v>0.68990806264983584</v>
      </c>
      <c r="BY35" s="19">
        <v>0.67356903318823236</v>
      </c>
    </row>
    <row r="36" spans="2:77">
      <c r="B36" s="27" t="s">
        <v>216</v>
      </c>
    </row>
    <row r="40" spans="2:77" ht="18.5">
      <c r="B40" s="3" t="s">
        <v>98</v>
      </c>
    </row>
    <row r="41" spans="2:77" ht="18.5">
      <c r="B41" s="3" t="s">
        <v>99</v>
      </c>
    </row>
    <row r="42" spans="2:77" ht="14.65" customHeight="1">
      <c r="AB42" s="101" t="s">
        <v>158</v>
      </c>
      <c r="AC42" s="102"/>
      <c r="AD42" s="102"/>
      <c r="AE42" s="102"/>
      <c r="AF42" s="103"/>
      <c r="AH42" s="101" t="s">
        <v>162</v>
      </c>
      <c r="AI42" s="102"/>
      <c r="AJ42" s="102"/>
      <c r="AK42" s="102"/>
      <c r="AL42" s="103"/>
      <c r="AN42" s="101" t="s">
        <v>162</v>
      </c>
      <c r="AO42" s="102"/>
      <c r="AP42" s="102"/>
      <c r="AQ42" s="102"/>
      <c r="AR42" s="103"/>
      <c r="AT42" s="101" t="s">
        <v>162</v>
      </c>
      <c r="AU42" s="102"/>
      <c r="AV42" s="102"/>
      <c r="AW42" s="102"/>
      <c r="AX42" s="103"/>
      <c r="AZ42" s="101" t="s">
        <v>162</v>
      </c>
      <c r="BA42" s="102"/>
      <c r="BB42" s="102"/>
      <c r="BC42" s="102"/>
      <c r="BD42" s="103"/>
      <c r="BF42" s="101" t="s">
        <v>162</v>
      </c>
      <c r="BG42" s="102"/>
      <c r="BH42" s="102"/>
      <c r="BI42" s="102"/>
      <c r="BJ42" s="103"/>
      <c r="BL42" s="101" t="s">
        <v>162</v>
      </c>
      <c r="BM42" s="102"/>
      <c r="BN42" s="102"/>
      <c r="BO42" s="102"/>
      <c r="BP42" s="103"/>
      <c r="BR42" s="101" t="s">
        <v>162</v>
      </c>
      <c r="BS42" s="102"/>
      <c r="BT42" s="102"/>
      <c r="BU42" s="102"/>
      <c r="BV42" s="103"/>
      <c r="BX42" s="101" t="s">
        <v>162</v>
      </c>
      <c r="BY42" s="103"/>
    </row>
    <row r="43" spans="2:77">
      <c r="AB43" s="104"/>
      <c r="AC43" s="105"/>
      <c r="AD43" s="105"/>
      <c r="AE43" s="105"/>
      <c r="AF43" s="106"/>
      <c r="AH43" s="104"/>
      <c r="AI43" s="105"/>
      <c r="AJ43" s="105"/>
      <c r="AK43" s="105"/>
      <c r="AL43" s="106"/>
      <c r="AN43" s="104"/>
      <c r="AO43" s="105"/>
      <c r="AP43" s="105"/>
      <c r="AQ43" s="105"/>
      <c r="AR43" s="106"/>
      <c r="AT43" s="104"/>
      <c r="AU43" s="105"/>
      <c r="AV43" s="105"/>
      <c r="AW43" s="105"/>
      <c r="AX43" s="106"/>
      <c r="AZ43" s="104"/>
      <c r="BA43" s="105"/>
      <c r="BB43" s="105"/>
      <c r="BC43" s="105"/>
      <c r="BD43" s="106"/>
      <c r="BF43" s="104"/>
      <c r="BG43" s="105"/>
      <c r="BH43" s="105"/>
      <c r="BI43" s="105"/>
      <c r="BJ43" s="106"/>
      <c r="BL43" s="104"/>
      <c r="BM43" s="105"/>
      <c r="BN43" s="105"/>
      <c r="BO43" s="105"/>
      <c r="BP43" s="106"/>
      <c r="BR43" s="104"/>
      <c r="BS43" s="105"/>
      <c r="BT43" s="105"/>
      <c r="BU43" s="105"/>
      <c r="BV43" s="106"/>
      <c r="BX43" s="104"/>
      <c r="BY43" s="106"/>
    </row>
    <row r="44" spans="2:77" s="24" customFormat="1" ht="29">
      <c r="B44" s="37"/>
      <c r="D44" s="37" t="s">
        <v>114</v>
      </c>
      <c r="E44" s="37" t="s">
        <v>36</v>
      </c>
      <c r="F44" s="37" t="s">
        <v>116</v>
      </c>
      <c r="G44" s="37" t="s">
        <v>117</v>
      </c>
      <c r="H44" s="37">
        <v>2015</v>
      </c>
      <c r="J44" s="37" t="s">
        <v>115</v>
      </c>
      <c r="K44" s="37" t="s">
        <v>37</v>
      </c>
      <c r="L44" s="37" t="s">
        <v>120</v>
      </c>
      <c r="M44" s="37" t="s">
        <v>121</v>
      </c>
      <c r="N44" s="37">
        <v>2016</v>
      </c>
      <c r="P44" s="37" t="s">
        <v>122</v>
      </c>
      <c r="Q44" s="37" t="s">
        <v>124</v>
      </c>
      <c r="R44" s="37" t="s">
        <v>125</v>
      </c>
      <c r="S44" s="37" t="s">
        <v>126</v>
      </c>
      <c r="T44" s="37">
        <v>2017</v>
      </c>
      <c r="V44" s="37" t="s">
        <v>127</v>
      </c>
      <c r="W44" s="37" t="s">
        <v>130</v>
      </c>
      <c r="X44" s="37" t="s">
        <v>138</v>
      </c>
      <c r="Y44" s="37" t="s">
        <v>141</v>
      </c>
      <c r="Z44" s="37">
        <v>2018</v>
      </c>
      <c r="AB44" s="37" t="s">
        <v>144</v>
      </c>
      <c r="AC44" s="37" t="s">
        <v>150</v>
      </c>
      <c r="AD44" s="37" t="s">
        <v>151</v>
      </c>
      <c r="AE44" s="37" t="s">
        <v>152</v>
      </c>
      <c r="AF44" s="37">
        <v>2019</v>
      </c>
      <c r="AH44" s="37" t="s">
        <v>144</v>
      </c>
      <c r="AI44" s="37" t="s">
        <v>150</v>
      </c>
      <c r="AJ44" s="37" t="s">
        <v>151</v>
      </c>
      <c r="AK44" s="37" t="s">
        <v>152</v>
      </c>
      <c r="AL44" s="37">
        <v>2019</v>
      </c>
      <c r="AN44" s="37" t="s">
        <v>155</v>
      </c>
      <c r="AO44" s="37" t="s">
        <v>159</v>
      </c>
      <c r="AP44" s="37" t="s">
        <v>163</v>
      </c>
      <c r="AQ44" s="37" t="s">
        <v>165</v>
      </c>
      <c r="AR44" s="37">
        <v>2020</v>
      </c>
      <c r="AT44" s="37" t="s">
        <v>179</v>
      </c>
      <c r="AU44" s="37" t="s">
        <v>180</v>
      </c>
      <c r="AV44" s="37" t="s">
        <v>181</v>
      </c>
      <c r="AW44" s="37" t="s">
        <v>182</v>
      </c>
      <c r="AX44" s="37">
        <v>2021</v>
      </c>
      <c r="AZ44" s="37" t="s">
        <v>185</v>
      </c>
      <c r="BA44" s="37" t="s">
        <v>190</v>
      </c>
      <c r="BB44" s="37" t="s">
        <v>193</v>
      </c>
      <c r="BC44" s="37" t="s">
        <v>201</v>
      </c>
      <c r="BD44" s="37">
        <v>2022</v>
      </c>
      <c r="BF44" s="37" t="s">
        <v>206</v>
      </c>
      <c r="BG44" s="37" t="s">
        <v>212</v>
      </c>
      <c r="BH44" s="37" t="s">
        <v>220</v>
      </c>
      <c r="BI44" s="37" t="s">
        <v>223</v>
      </c>
      <c r="BJ44" s="37">
        <v>2023</v>
      </c>
      <c r="BL44" s="37" t="s">
        <v>227</v>
      </c>
      <c r="BM44" s="37" t="s">
        <v>230</v>
      </c>
      <c r="BN44" s="37" t="s">
        <v>231</v>
      </c>
      <c r="BO44" s="37" t="s">
        <v>232</v>
      </c>
      <c r="BP44" s="37">
        <v>2024</v>
      </c>
      <c r="BR44" s="37" t="s">
        <v>234</v>
      </c>
      <c r="BS44" s="37" t="s">
        <v>241</v>
      </c>
      <c r="BT44" s="37" t="s">
        <v>243</v>
      </c>
      <c r="BU44" s="37" t="s">
        <v>248</v>
      </c>
      <c r="BV44" s="37">
        <v>2025</v>
      </c>
      <c r="BX44" s="37" t="s">
        <v>254</v>
      </c>
      <c r="BY44" s="37" t="s">
        <v>266</v>
      </c>
    </row>
    <row r="45" spans="2:77">
      <c r="B45" s="4" t="s">
        <v>129</v>
      </c>
      <c r="D45" s="15">
        <v>56.823999999999998</v>
      </c>
      <c r="E45" s="15">
        <v>52.048000000000002</v>
      </c>
      <c r="F45" s="15">
        <v>54.167000000000002</v>
      </c>
      <c r="G45" s="15">
        <v>95.683999999999997</v>
      </c>
      <c r="H45" s="15">
        <v>258.72300000000001</v>
      </c>
      <c r="I45" s="15"/>
      <c r="J45" s="15">
        <v>64.087999999999994</v>
      </c>
      <c r="K45" s="15">
        <v>55.524999999999999</v>
      </c>
      <c r="L45" s="15">
        <v>59.484999999999999</v>
      </c>
      <c r="M45" s="15">
        <v>97.896000000000001</v>
      </c>
      <c r="N45" s="15">
        <v>276.99400000000003</v>
      </c>
      <c r="O45" s="15"/>
      <c r="P45" s="15">
        <v>70.671999999999997</v>
      </c>
      <c r="Q45" s="15">
        <v>63.362000000000002</v>
      </c>
      <c r="R45" s="15">
        <v>65.846999999999994</v>
      </c>
      <c r="S45" s="15">
        <v>109.839</v>
      </c>
      <c r="T45" s="15">
        <v>309.72000000000003</v>
      </c>
      <c r="V45" s="15">
        <v>75.975999999999999</v>
      </c>
      <c r="W45" s="15">
        <v>75.703000000000003</v>
      </c>
      <c r="X45" s="15">
        <v>75.447999999999993</v>
      </c>
      <c r="Y45" s="15">
        <v>117.17100000000001</v>
      </c>
      <c r="Z45" s="15">
        <v>344.298</v>
      </c>
      <c r="AB45" s="15">
        <v>87.561000000000007</v>
      </c>
      <c r="AC45" s="15">
        <v>87.546000000000006</v>
      </c>
      <c r="AD45" s="15">
        <v>90.805000000000007</v>
      </c>
      <c r="AE45" s="15">
        <v>134.405</v>
      </c>
      <c r="AF45" s="15">
        <v>400.31700000000001</v>
      </c>
      <c r="AH45" s="15">
        <v>116.72199999999999</v>
      </c>
      <c r="AI45" s="15">
        <v>117.503</v>
      </c>
      <c r="AJ45" s="15">
        <v>121.73</v>
      </c>
      <c r="AK45" s="15">
        <v>168.57400000000001</v>
      </c>
      <c r="AL45" s="15">
        <v>524.529</v>
      </c>
      <c r="AN45" s="15">
        <v>139.11600000000001</v>
      </c>
      <c r="AO45" s="15">
        <v>162.364</v>
      </c>
      <c r="AP45" s="15">
        <v>177.09299999999999</v>
      </c>
      <c r="AQ45" s="15">
        <v>197.434</v>
      </c>
      <c r="AR45" s="15">
        <v>676.00699999999995</v>
      </c>
      <c r="AT45" s="15">
        <v>188.345</v>
      </c>
      <c r="AU45" s="15">
        <v>182.99199999999999</v>
      </c>
      <c r="AV45" s="15">
        <v>234.095</v>
      </c>
      <c r="AW45" s="15">
        <v>283.32600000000002</v>
      </c>
      <c r="AX45" s="15">
        <v>888.75800000000004</v>
      </c>
      <c r="AZ45" s="15">
        <v>231.78899999999999</v>
      </c>
      <c r="BA45" s="15">
        <v>226.83957931000018</v>
      </c>
      <c r="BB45" s="15">
        <v>251.77342068999982</v>
      </c>
      <c r="BC45" s="15">
        <v>310.21699999999998</v>
      </c>
      <c r="BD45" s="15">
        <v>1020.619</v>
      </c>
      <c r="BF45" s="15">
        <v>257.27899999999954</v>
      </c>
      <c r="BG45" s="15">
        <v>255</v>
      </c>
      <c r="BH45" s="15">
        <v>271</v>
      </c>
      <c r="BI45" s="15">
        <v>328</v>
      </c>
      <c r="BJ45" s="15">
        <v>1112</v>
      </c>
      <c r="BL45" s="15">
        <v>269.65800000000002</v>
      </c>
      <c r="BM45" s="15">
        <v>259.18599999999998</v>
      </c>
      <c r="BN45" s="15">
        <v>278.45299999999997</v>
      </c>
      <c r="BO45" s="21">
        <v>348.11</v>
      </c>
      <c r="BP45" s="21">
        <v>1155.4070000000002</v>
      </c>
      <c r="BR45" s="21">
        <v>228.58879351900393</v>
      </c>
      <c r="BS45" s="21">
        <v>272.1742426889046</v>
      </c>
      <c r="BT45" s="21">
        <v>284.81379396220302</v>
      </c>
      <c r="BU45" s="21">
        <v>375.57323079370542</v>
      </c>
      <c r="BV45" s="21">
        <f>SUM(BR45:BU45)</f>
        <v>1161.1500609638169</v>
      </c>
      <c r="BX45" s="21">
        <v>298.67519977284809</v>
      </c>
      <c r="BY45" s="21">
        <v>295.57861146966081</v>
      </c>
    </row>
    <row r="46" spans="2:77">
      <c r="B46" s="4" t="s">
        <v>149</v>
      </c>
      <c r="D46" s="15">
        <v>44.817999999999998</v>
      </c>
      <c r="E46" s="15">
        <v>53.209000000000003</v>
      </c>
      <c r="F46" s="15">
        <v>51.585000000000001</v>
      </c>
      <c r="G46" s="15">
        <v>52.853000000000002</v>
      </c>
      <c r="H46" s="15">
        <v>202.465</v>
      </c>
      <c r="I46" s="15"/>
      <c r="J46" s="15">
        <v>55.036999999999999</v>
      </c>
      <c r="K46" s="15">
        <v>61.326999999999998</v>
      </c>
      <c r="L46" s="15">
        <v>63.747</v>
      </c>
      <c r="M46" s="15">
        <v>61.252000000000002</v>
      </c>
      <c r="N46" s="15">
        <v>241.363</v>
      </c>
      <c r="O46" s="15"/>
      <c r="P46" s="15">
        <v>51.768000000000001</v>
      </c>
      <c r="Q46" s="15">
        <v>54.213999999999999</v>
      </c>
      <c r="R46" s="15">
        <v>62.975999999999999</v>
      </c>
      <c r="S46" s="15">
        <v>61.591999999999999</v>
      </c>
      <c r="T46" s="15">
        <v>230.55</v>
      </c>
      <c r="V46" s="15">
        <v>78.073999999999998</v>
      </c>
      <c r="W46" s="15">
        <v>125.842</v>
      </c>
      <c r="X46" s="15">
        <v>168.21600000000001</v>
      </c>
      <c r="Y46" s="15">
        <v>167.55699999999999</v>
      </c>
      <c r="Z46" s="15">
        <v>539.68899999999996</v>
      </c>
      <c r="AB46" s="15">
        <v>158.869</v>
      </c>
      <c r="AC46" s="15">
        <v>161.054</v>
      </c>
      <c r="AD46" s="15">
        <v>184.61699999999999</v>
      </c>
      <c r="AE46" s="15">
        <v>206.17500000000001</v>
      </c>
      <c r="AF46" s="15">
        <v>710.71500000000003</v>
      </c>
      <c r="AH46" s="15">
        <v>213.53800000000001</v>
      </c>
      <c r="AI46" s="15">
        <v>222.53700000000001</v>
      </c>
      <c r="AJ46" s="15">
        <v>254.81200000000001</v>
      </c>
      <c r="AK46" s="15">
        <v>274.10599999999999</v>
      </c>
      <c r="AL46" s="15">
        <v>964.99300000000005</v>
      </c>
      <c r="AN46" s="15">
        <v>239.68299999999999</v>
      </c>
      <c r="AO46" s="15">
        <v>216.38</v>
      </c>
      <c r="AP46" s="15">
        <v>268.68299999999999</v>
      </c>
      <c r="AQ46" s="15">
        <v>278.13400000000001</v>
      </c>
      <c r="AR46" s="15">
        <v>1002.88</v>
      </c>
      <c r="AT46" s="15">
        <v>291.44400000000002</v>
      </c>
      <c r="AU46" s="15">
        <v>281.71699999999998</v>
      </c>
      <c r="AV46" s="15">
        <v>287.233</v>
      </c>
      <c r="AW46" s="49">
        <v>280.036</v>
      </c>
      <c r="AX46" s="15">
        <v>1140.43</v>
      </c>
      <c r="AZ46" s="15">
        <v>251.85900000000001</v>
      </c>
      <c r="BA46" s="15">
        <v>271.76900000000001</v>
      </c>
      <c r="BB46" s="15">
        <v>333.25299999999999</v>
      </c>
      <c r="BC46" s="15">
        <v>342.41800000000001</v>
      </c>
      <c r="BD46" s="15">
        <v>1199.299</v>
      </c>
      <c r="BF46" s="15">
        <v>332.37900000000002</v>
      </c>
      <c r="BG46" s="15">
        <v>343</v>
      </c>
      <c r="BH46" s="15">
        <v>367</v>
      </c>
      <c r="BI46" s="15">
        <v>321</v>
      </c>
      <c r="BJ46" s="15">
        <v>1363</v>
      </c>
      <c r="BL46" s="15">
        <v>330.40899999999999</v>
      </c>
      <c r="BM46" s="15">
        <v>359.54399999999998</v>
      </c>
      <c r="BN46" s="15">
        <v>397.37400000000002</v>
      </c>
      <c r="BO46" s="21">
        <v>385.30700000000002</v>
      </c>
      <c r="BP46" s="21">
        <v>1472.634</v>
      </c>
      <c r="BR46" s="21">
        <v>359.83</v>
      </c>
      <c r="BS46" s="21">
        <v>376.96824108000033</v>
      </c>
      <c r="BT46" s="21">
        <v>401.79516301999774</v>
      </c>
      <c r="BU46" s="21">
        <v>391.13077435999804</v>
      </c>
      <c r="BV46" s="21">
        <f>SUM(BR46:BU46)</f>
        <v>1529.724178459996</v>
      </c>
      <c r="BX46" s="21">
        <v>404.22573722999937</v>
      </c>
      <c r="BY46" s="21">
        <v>422.39790918000006</v>
      </c>
    </row>
    <row r="47" spans="2:77">
      <c r="B47" s="9" t="s">
        <v>84</v>
      </c>
      <c r="D47" s="17">
        <v>63.268999999999998</v>
      </c>
      <c r="E47" s="17">
        <v>65.900999999999996</v>
      </c>
      <c r="F47" s="17">
        <v>66.870999999999995</v>
      </c>
      <c r="G47" s="17">
        <v>73.357766249999997</v>
      </c>
      <c r="H47" s="17">
        <v>271.91510899999997</v>
      </c>
      <c r="I47" s="15"/>
      <c r="J47" s="17">
        <v>66.631</v>
      </c>
      <c r="K47" s="17">
        <v>70.501000000000005</v>
      </c>
      <c r="L47" s="17">
        <v>73.781999999999996</v>
      </c>
      <c r="M47" s="17">
        <v>75.326999999999998</v>
      </c>
      <c r="N47" s="17">
        <v>286.24099999999999</v>
      </c>
      <c r="O47" s="15"/>
      <c r="P47" s="17">
        <v>67.180000000000007</v>
      </c>
      <c r="Q47" s="17">
        <v>71.162000000000006</v>
      </c>
      <c r="R47" s="17">
        <v>73.472999999999999</v>
      </c>
      <c r="S47" s="17">
        <v>82.311000000000007</v>
      </c>
      <c r="T47" s="17">
        <v>294.12599999999998</v>
      </c>
      <c r="V47" s="17">
        <v>75.929000000000002</v>
      </c>
      <c r="W47" s="17">
        <v>74.334999999999994</v>
      </c>
      <c r="X47" s="17">
        <v>75.391999999999996</v>
      </c>
      <c r="Y47" s="17">
        <v>85.028000000000006</v>
      </c>
      <c r="Z47" s="17">
        <v>310.68400000000003</v>
      </c>
      <c r="AB47" s="17">
        <v>75.831999999999994</v>
      </c>
      <c r="AC47" s="17">
        <v>77.838999999999999</v>
      </c>
      <c r="AD47" s="17">
        <v>78.742000000000004</v>
      </c>
      <c r="AE47" s="17">
        <v>92.74</v>
      </c>
      <c r="AF47" s="17">
        <v>325.154</v>
      </c>
      <c r="AH47" s="17">
        <v>78.869</v>
      </c>
      <c r="AI47" s="17">
        <v>80.924000000000007</v>
      </c>
      <c r="AJ47" s="17">
        <v>82.47</v>
      </c>
      <c r="AK47" s="17">
        <v>95.134</v>
      </c>
      <c r="AL47" s="17">
        <v>337.39699999999999</v>
      </c>
      <c r="AN47" s="17">
        <v>73.594999999999999</v>
      </c>
      <c r="AO47" s="17">
        <v>9.8729999999999993</v>
      </c>
      <c r="AP47" s="17">
        <v>48.459000000000003</v>
      </c>
      <c r="AQ47" s="17">
        <v>64.406000000000006</v>
      </c>
      <c r="AR47" s="17">
        <v>196.33300000000003</v>
      </c>
      <c r="AT47" s="17">
        <v>60.429000000000002</v>
      </c>
      <c r="AU47" s="17">
        <v>68.236999999999995</v>
      </c>
      <c r="AV47" s="17">
        <v>81.784000000000006</v>
      </c>
      <c r="AW47" s="50">
        <v>91.738</v>
      </c>
      <c r="AX47" s="50">
        <v>302.18799999999999</v>
      </c>
      <c r="AZ47" s="17">
        <v>93.301000000000002</v>
      </c>
      <c r="BA47" s="17">
        <v>109.3094638314432</v>
      </c>
      <c r="BB47" s="17">
        <v>106.9875361685568</v>
      </c>
      <c r="BC47" s="17">
        <v>104.279</v>
      </c>
      <c r="BD47" s="17">
        <v>413.87700000000001</v>
      </c>
      <c r="BF47" s="17">
        <v>109.84099999999999</v>
      </c>
      <c r="BG47" s="17">
        <v>111</v>
      </c>
      <c r="BH47" s="17">
        <v>116</v>
      </c>
      <c r="BI47" s="17">
        <v>121</v>
      </c>
      <c r="BJ47" s="17">
        <v>459</v>
      </c>
      <c r="BL47" s="17">
        <v>119.24299999999999</v>
      </c>
      <c r="BM47" s="17">
        <v>120.825</v>
      </c>
      <c r="BN47" s="17">
        <v>124.702</v>
      </c>
      <c r="BO47" s="17">
        <v>136.70202110999986</v>
      </c>
      <c r="BP47" s="17">
        <v>501.47202110999984</v>
      </c>
      <c r="BR47" s="17">
        <v>85.554032880000022</v>
      </c>
      <c r="BS47" s="17">
        <v>95.192538739999961</v>
      </c>
      <c r="BT47" s="17">
        <v>108.79073735999988</v>
      </c>
      <c r="BU47" s="17">
        <v>134.65110514000014</v>
      </c>
      <c r="BV47" s="17">
        <f t="shared" ref="BV47" si="2">SUM(BR47:BU47)</f>
        <v>424.18841412</v>
      </c>
      <c r="BX47" s="17">
        <v>121.28308814999998</v>
      </c>
      <c r="BY47" s="17">
        <v>130.84356292000004</v>
      </c>
    </row>
    <row r="52" spans="2:77" ht="18.5">
      <c r="B52" s="3" t="s">
        <v>100</v>
      </c>
    </row>
    <row r="53" spans="2:77" ht="18.5">
      <c r="B53" s="3" t="s">
        <v>101</v>
      </c>
    </row>
    <row r="54" spans="2:77" ht="14.65" customHeight="1">
      <c r="AB54" s="101" t="s">
        <v>158</v>
      </c>
      <c r="AC54" s="102"/>
      <c r="AD54" s="102"/>
      <c r="AE54" s="102"/>
      <c r="AF54" s="103"/>
      <c r="AH54" s="101" t="s">
        <v>162</v>
      </c>
      <c r="AI54" s="102"/>
      <c r="AJ54" s="102"/>
      <c r="AK54" s="102"/>
      <c r="AL54" s="103"/>
      <c r="AN54" s="101" t="s">
        <v>162</v>
      </c>
      <c r="AO54" s="102"/>
      <c r="AP54" s="102"/>
      <c r="AQ54" s="102"/>
      <c r="AR54" s="103"/>
      <c r="AT54" s="101" t="s">
        <v>162</v>
      </c>
      <c r="AU54" s="102"/>
      <c r="AV54" s="102"/>
      <c r="AW54" s="102"/>
      <c r="AX54" s="103"/>
      <c r="AZ54" s="101" t="s">
        <v>162</v>
      </c>
      <c r="BA54" s="102"/>
      <c r="BB54" s="102"/>
      <c r="BC54" s="102"/>
      <c r="BD54" s="103"/>
      <c r="BF54" s="101" t="s">
        <v>162</v>
      </c>
      <c r="BG54" s="102"/>
      <c r="BH54" s="102"/>
      <c r="BI54" s="102"/>
      <c r="BJ54" s="103"/>
      <c r="BL54" s="101" t="s">
        <v>162</v>
      </c>
      <c r="BM54" s="102"/>
      <c r="BN54" s="102"/>
      <c r="BO54" s="102"/>
      <c r="BP54" s="103"/>
      <c r="BR54" s="101" t="s">
        <v>162</v>
      </c>
      <c r="BS54" s="102"/>
      <c r="BT54" s="102"/>
      <c r="BU54" s="102"/>
      <c r="BV54" s="103"/>
      <c r="BX54" s="101" t="s">
        <v>162</v>
      </c>
      <c r="BY54" s="103"/>
    </row>
    <row r="55" spans="2:77">
      <c r="AB55" s="104"/>
      <c r="AC55" s="105"/>
      <c r="AD55" s="105"/>
      <c r="AE55" s="105"/>
      <c r="AF55" s="106"/>
      <c r="AH55" s="104"/>
      <c r="AI55" s="105"/>
      <c r="AJ55" s="105"/>
      <c r="AK55" s="105"/>
      <c r="AL55" s="106"/>
      <c r="AN55" s="104"/>
      <c r="AO55" s="105"/>
      <c r="AP55" s="105"/>
      <c r="AQ55" s="105"/>
      <c r="AR55" s="106"/>
      <c r="AT55" s="104"/>
      <c r="AU55" s="105"/>
      <c r="AV55" s="105"/>
      <c r="AW55" s="105"/>
      <c r="AX55" s="106"/>
      <c r="AZ55" s="104"/>
      <c r="BA55" s="105"/>
      <c r="BB55" s="105"/>
      <c r="BC55" s="105"/>
      <c r="BD55" s="106"/>
      <c r="BF55" s="104"/>
      <c r="BG55" s="105"/>
      <c r="BH55" s="105"/>
      <c r="BI55" s="105"/>
      <c r="BJ55" s="106"/>
      <c r="BL55" s="104"/>
      <c r="BM55" s="105"/>
      <c r="BN55" s="105"/>
      <c r="BO55" s="105"/>
      <c r="BP55" s="106"/>
      <c r="BR55" s="104"/>
      <c r="BS55" s="105"/>
      <c r="BT55" s="105"/>
      <c r="BU55" s="105"/>
      <c r="BV55" s="106"/>
      <c r="BX55" s="104"/>
      <c r="BY55" s="106"/>
    </row>
    <row r="56" spans="2:77" s="24" customFormat="1" ht="29">
      <c r="B56" s="37"/>
      <c r="D56" s="37" t="s">
        <v>114</v>
      </c>
      <c r="E56" s="37" t="s">
        <v>36</v>
      </c>
      <c r="F56" s="37" t="s">
        <v>116</v>
      </c>
      <c r="G56" s="37" t="s">
        <v>117</v>
      </c>
      <c r="H56" s="37">
        <v>2015</v>
      </c>
      <c r="J56" s="37" t="s">
        <v>115</v>
      </c>
      <c r="K56" s="37" t="s">
        <v>37</v>
      </c>
      <c r="L56" s="37" t="s">
        <v>120</v>
      </c>
      <c r="M56" s="37" t="s">
        <v>121</v>
      </c>
      <c r="N56" s="37">
        <v>2016</v>
      </c>
      <c r="P56" s="37" t="s">
        <v>122</v>
      </c>
      <c r="Q56" s="37" t="s">
        <v>124</v>
      </c>
      <c r="R56" s="37" t="s">
        <v>125</v>
      </c>
      <c r="S56" s="37" t="s">
        <v>126</v>
      </c>
      <c r="T56" s="37">
        <v>2017</v>
      </c>
      <c r="V56" s="37" t="s">
        <v>127</v>
      </c>
      <c r="W56" s="37" t="s">
        <v>130</v>
      </c>
      <c r="X56" s="37" t="s">
        <v>138</v>
      </c>
      <c r="Y56" s="37" t="s">
        <v>141</v>
      </c>
      <c r="Z56" s="37">
        <v>2018</v>
      </c>
      <c r="AB56" s="37" t="s">
        <v>144</v>
      </c>
      <c r="AC56" s="37" t="s">
        <v>150</v>
      </c>
      <c r="AD56" s="37" t="s">
        <v>151</v>
      </c>
      <c r="AE56" s="37" t="s">
        <v>152</v>
      </c>
      <c r="AF56" s="37">
        <v>2019</v>
      </c>
      <c r="AH56" s="37" t="s">
        <v>144</v>
      </c>
      <c r="AI56" s="37" t="s">
        <v>150</v>
      </c>
      <c r="AJ56" s="37" t="s">
        <v>151</v>
      </c>
      <c r="AK56" s="37" t="s">
        <v>152</v>
      </c>
      <c r="AL56" s="37">
        <v>2019</v>
      </c>
      <c r="AN56" s="37" t="s">
        <v>155</v>
      </c>
      <c r="AO56" s="37" t="s">
        <v>159</v>
      </c>
      <c r="AP56" s="37" t="s">
        <v>163</v>
      </c>
      <c r="AQ56" s="37" t="s">
        <v>165</v>
      </c>
      <c r="AR56" s="37">
        <v>2020</v>
      </c>
      <c r="AT56" s="37" t="s">
        <v>179</v>
      </c>
      <c r="AU56" s="37" t="s">
        <v>180</v>
      </c>
      <c r="AV56" s="37" t="s">
        <v>181</v>
      </c>
      <c r="AW56" s="37" t="s">
        <v>182</v>
      </c>
      <c r="AX56" s="37">
        <v>2021</v>
      </c>
      <c r="AZ56" s="37" t="s">
        <v>185</v>
      </c>
      <c r="BA56" s="37" t="s">
        <v>190</v>
      </c>
      <c r="BB56" s="37" t="s">
        <v>193</v>
      </c>
      <c r="BC56" s="37" t="s">
        <v>201</v>
      </c>
      <c r="BD56" s="37">
        <v>2022</v>
      </c>
      <c r="BF56" s="37" t="s">
        <v>206</v>
      </c>
      <c r="BG56" s="37" t="s">
        <v>212</v>
      </c>
      <c r="BH56" s="37" t="s">
        <v>220</v>
      </c>
      <c r="BI56" s="37" t="s">
        <v>223</v>
      </c>
      <c r="BJ56" s="37">
        <v>2023</v>
      </c>
      <c r="BL56" s="37" t="s">
        <v>227</v>
      </c>
      <c r="BM56" s="37" t="s">
        <v>230</v>
      </c>
      <c r="BN56" s="37" t="s">
        <v>231</v>
      </c>
      <c r="BO56" s="37" t="s">
        <v>232</v>
      </c>
      <c r="BP56" s="37">
        <v>2024</v>
      </c>
      <c r="BR56" s="37" t="s">
        <v>234</v>
      </c>
      <c r="BS56" s="37" t="s">
        <v>241</v>
      </c>
      <c r="BT56" s="37" t="s">
        <v>243</v>
      </c>
      <c r="BU56" s="37" t="s">
        <v>248</v>
      </c>
      <c r="BV56" s="37">
        <v>2025</v>
      </c>
      <c r="BX56" s="37" t="s">
        <v>254</v>
      </c>
      <c r="BY56" s="37" t="s">
        <v>266</v>
      </c>
    </row>
    <row r="57" spans="2:77">
      <c r="B57" s="4" t="s">
        <v>129</v>
      </c>
      <c r="D57" s="18">
        <v>5.8411748137883961E-2</v>
      </c>
      <c r="E57" s="18">
        <v>5.3573781291172594E-2</v>
      </c>
      <c r="F57" s="18">
        <v>5.5048771217359668E-2</v>
      </c>
      <c r="G57" s="18">
        <v>8.3296045518410897E-2</v>
      </c>
      <c r="H57" s="18">
        <v>6.3458507417877966E-2</v>
      </c>
      <c r="I57" s="18"/>
      <c r="J57" s="18">
        <v>6.1719989175310852E-2</v>
      </c>
      <c r="K57" s="18">
        <v>5.5236609660960126E-2</v>
      </c>
      <c r="L57" s="18">
        <v>5.8431423011676462E-2</v>
      </c>
      <c r="M57" s="18">
        <v>8.3007873775393051E-2</v>
      </c>
      <c r="N57" s="18">
        <v>6.5313723700930235E-2</v>
      </c>
      <c r="O57" s="18"/>
      <c r="P57" s="18">
        <v>6.1376418643590877E-2</v>
      </c>
      <c r="Q57" s="18">
        <v>5.7542079041576835E-2</v>
      </c>
      <c r="R57" s="18">
        <v>0.06</v>
      </c>
      <c r="S57" s="18">
        <v>8.449075854684418E-2</v>
      </c>
      <c r="T57" s="18">
        <v>6.6572592649115025E-2</v>
      </c>
      <c r="V57" s="18">
        <v>6.2E-2</v>
      </c>
      <c r="W57" s="18">
        <v>6.1918058745395181E-2</v>
      </c>
      <c r="X57" s="18">
        <v>6.1420833000916657E-2</v>
      </c>
      <c r="Y57" s="18">
        <v>8.0301630553971673E-2</v>
      </c>
      <c r="Z57" s="18">
        <v>6.6923646148932911E-2</v>
      </c>
      <c r="AB57" s="18">
        <v>6.082107241790332E-2</v>
      </c>
      <c r="AC57" s="18">
        <v>6.4386298797385319E-2</v>
      </c>
      <c r="AD57" s="18">
        <v>6.5317986849364726E-2</v>
      </c>
      <c r="AE57" s="18">
        <v>8.5451854376129302E-2</v>
      </c>
      <c r="AF57" s="18">
        <v>6.9470279939629537E-2</v>
      </c>
      <c r="AH57" s="18">
        <v>8.1076988477706988E-2</v>
      </c>
      <c r="AI57" s="18">
        <v>8.6418073345375171E-2</v>
      </c>
      <c r="AJ57" s="18">
        <v>8.7563003569992498E-2</v>
      </c>
      <c r="AK57" s="18">
        <v>0.10717578140397768</v>
      </c>
      <c r="AL57" s="18">
        <v>9.1025803217085324E-2</v>
      </c>
      <c r="AN57" s="18">
        <v>8.7266842100310826E-2</v>
      </c>
      <c r="AO57" s="18">
        <v>9.7479851298258424E-2</v>
      </c>
      <c r="AP57" s="18">
        <v>0.102215998850241</v>
      </c>
      <c r="AQ57" s="18">
        <v>0.10259056318963256</v>
      </c>
      <c r="AR57" s="18">
        <v>9.7699999999999995E-2</v>
      </c>
      <c r="AT57" s="18">
        <v>8.3268307024388727E-2</v>
      </c>
      <c r="AU57" s="18">
        <v>8.5675546100140831E-2</v>
      </c>
      <c r="AV57" s="18">
        <v>9.9911012852987688E-2</v>
      </c>
      <c r="AW57" s="18">
        <v>0.10616586059711973</v>
      </c>
      <c r="AX57" s="18">
        <v>9.445303444180965E-2</v>
      </c>
      <c r="AZ57" s="18">
        <v>9.1829809656057665E-2</v>
      </c>
      <c r="BA57" s="18">
        <v>8.9900432131387584E-2</v>
      </c>
      <c r="BB57" s="18">
        <v>9.9257048871644354E-2</v>
      </c>
      <c r="BC57" s="18">
        <v>0.10584980753598527</v>
      </c>
      <c r="BD57" s="18">
        <v>9.7066341429472944E-2</v>
      </c>
      <c r="BF57" s="18">
        <v>9.3827043899019205E-2</v>
      </c>
      <c r="BG57" s="74">
        <v>9.2011246322739645E-2</v>
      </c>
      <c r="BH57" s="74">
        <v>9.9000000000000005E-2</v>
      </c>
      <c r="BI57" s="74">
        <v>0.105</v>
      </c>
      <c r="BJ57" s="74">
        <v>9.8000000000000004E-2</v>
      </c>
      <c r="BL57" s="18">
        <v>9.1869648709465623E-2</v>
      </c>
      <c r="BM57" s="18">
        <v>9.2437899994799233E-2</v>
      </c>
      <c r="BN57" s="18">
        <v>9.4500500071778182E-2</v>
      </c>
      <c r="BO57" s="74">
        <v>0.10086636532220677</v>
      </c>
      <c r="BP57" s="18">
        <v>9.5197851972439088E-2</v>
      </c>
      <c r="BR57" s="18">
        <v>7.3419059605295642E-2</v>
      </c>
      <c r="BS57" s="18">
        <v>8.8669427025138636E-2</v>
      </c>
      <c r="BT57" s="18">
        <v>9.1689914058059083E-2</v>
      </c>
      <c r="BU57" s="74">
        <v>0.101278765702025</v>
      </c>
      <c r="BV57" s="74">
        <v>8.9335710950818131E-2</v>
      </c>
      <c r="BX57" s="18">
        <v>8.4834287840097569E-2</v>
      </c>
      <c r="BY57" s="18">
        <v>8.3504756940995808E-2</v>
      </c>
    </row>
    <row r="58" spans="2:77">
      <c r="B58" s="4" t="s">
        <v>149</v>
      </c>
      <c r="D58" s="18">
        <v>8.1527443522171839E-2</v>
      </c>
      <c r="E58" s="18">
        <v>9.1752943529752579E-2</v>
      </c>
      <c r="F58" s="18">
        <v>8.6513401736808743E-2</v>
      </c>
      <c r="G58" s="18">
        <v>8.6197167478847425E-2</v>
      </c>
      <c r="H58" s="18">
        <v>8.6557720466423696E-2</v>
      </c>
      <c r="I58" s="18"/>
      <c r="J58" s="18">
        <v>8.7442068854850008E-2</v>
      </c>
      <c r="K58" s="18">
        <v>9.5225451423017027E-2</v>
      </c>
      <c r="L58" s="18">
        <v>9.4497398419780901E-2</v>
      </c>
      <c r="M58" s="18">
        <v>9.0564988792486534E-2</v>
      </c>
      <c r="N58" s="18">
        <v>9.1970513101900964E-2</v>
      </c>
      <c r="O58" s="18"/>
      <c r="P58" s="18">
        <v>7.8191127826362769E-2</v>
      </c>
      <c r="Q58" s="18">
        <v>8.1963098916915111E-2</v>
      </c>
      <c r="R58" s="18">
        <v>8.8999999999999996E-2</v>
      </c>
      <c r="S58" s="18">
        <v>8.7339514068309504E-2</v>
      </c>
      <c r="T58" s="18">
        <v>8.4329060002567735E-2</v>
      </c>
      <c r="V58" s="18">
        <v>5.7000000000000002E-2</v>
      </c>
      <c r="W58" s="18">
        <v>7.0799298094401691E-2</v>
      </c>
      <c r="X58" s="18">
        <v>9.467602155391236E-2</v>
      </c>
      <c r="Y58" s="18">
        <v>9.4645401007475288E-2</v>
      </c>
      <c r="Z58" s="18">
        <v>8.0503964792931135E-2</v>
      </c>
      <c r="AB58" s="18">
        <v>9.3204374478959809E-2</v>
      </c>
      <c r="AC58" s="18">
        <v>9.5421991126952835E-2</v>
      </c>
      <c r="AD58" s="18">
        <v>0.10740313221915364</v>
      </c>
      <c r="AE58" s="18">
        <v>0.11846339743888082</v>
      </c>
      <c r="AF58" s="18">
        <v>0.10372896821701738</v>
      </c>
      <c r="AH58" s="18">
        <v>0.1252772769859955</v>
      </c>
      <c r="AI58" s="18">
        <v>0.13184971276353707</v>
      </c>
      <c r="AJ58" s="18">
        <v>0.14824028222503538</v>
      </c>
      <c r="AK58" s="18">
        <v>0.15749498250700553</v>
      </c>
      <c r="AL58" s="18">
        <v>0.14084088309187826</v>
      </c>
      <c r="AN58" s="18">
        <v>0.1405696141656364</v>
      </c>
      <c r="AO58" s="18">
        <v>0.12900940949487313</v>
      </c>
      <c r="AP58" s="18">
        <v>0.1416444767547603</v>
      </c>
      <c r="AQ58" s="18">
        <v>0.1454467299142278</v>
      </c>
      <c r="AR58" s="18">
        <v>0.13944999999999999</v>
      </c>
      <c r="AT58" s="18">
        <v>0.14605566416478447</v>
      </c>
      <c r="AU58" s="18">
        <v>0.13983122986976179</v>
      </c>
      <c r="AV58" s="18">
        <v>0.1410000328896826</v>
      </c>
      <c r="AW58" s="18">
        <v>0.13882060288977424</v>
      </c>
      <c r="AX58" s="18">
        <v>0.14141381325138061</v>
      </c>
      <c r="AZ58" s="18">
        <v>0.12378170180119653</v>
      </c>
      <c r="BA58" s="18">
        <v>0.13177969430218137</v>
      </c>
      <c r="BB58" s="18">
        <v>0.14861827499997771</v>
      </c>
      <c r="BC58" s="18">
        <v>0.14702936009951439</v>
      </c>
      <c r="BD58" s="18">
        <v>0.13835534546065342</v>
      </c>
      <c r="BF58" s="18">
        <v>0.15204129709849917</v>
      </c>
      <c r="BG58" s="74">
        <v>0.15186497706674593</v>
      </c>
      <c r="BH58" s="74">
        <v>0.16700000000000001</v>
      </c>
      <c r="BI58" s="74">
        <v>0.14899999999999999</v>
      </c>
      <c r="BJ58" s="74">
        <v>0.155</v>
      </c>
      <c r="BL58" s="18">
        <v>0.1556115901102674</v>
      </c>
      <c r="BM58" s="18">
        <v>0.1644800436241933</v>
      </c>
      <c r="BN58" s="18">
        <v>0.17318016011714613</v>
      </c>
      <c r="BO58" s="74">
        <v>0.17465519484375375</v>
      </c>
      <c r="BP58" s="18">
        <v>0.16715658859962992</v>
      </c>
      <c r="BR58" s="18">
        <v>0.16386895220052461</v>
      </c>
      <c r="BS58" s="18">
        <v>0.16841192237847386</v>
      </c>
      <c r="BT58" s="18">
        <v>0.17367099207188391</v>
      </c>
      <c r="BU58" s="74">
        <v>0.16999882231913607</v>
      </c>
      <c r="BV58" s="74">
        <v>0.16905761342588177</v>
      </c>
      <c r="BX58" s="18">
        <v>0.17334254731246834</v>
      </c>
      <c r="BY58" s="18">
        <v>0.18000273752305232</v>
      </c>
    </row>
    <row r="59" spans="2:77" ht="16.5">
      <c r="B59" s="9" t="s">
        <v>84</v>
      </c>
      <c r="D59" s="19">
        <v>0.82945279110621672</v>
      </c>
      <c r="E59" s="19">
        <v>0.83189486009513547</v>
      </c>
      <c r="F59" s="19">
        <v>0.81336013102965454</v>
      </c>
      <c r="G59" s="19">
        <v>0.80725460446048114</v>
      </c>
      <c r="H59" s="19">
        <v>0.82753398520584254</v>
      </c>
      <c r="I59" s="18"/>
      <c r="J59" s="19">
        <v>0.82053753369375859</v>
      </c>
      <c r="K59" s="19">
        <v>0.83096090484583596</v>
      </c>
      <c r="L59" s="19">
        <v>0.83121969283813391</v>
      </c>
      <c r="M59" s="19">
        <v>0.80124891692768285</v>
      </c>
      <c r="N59" s="19">
        <v>0.82059249713169891</v>
      </c>
      <c r="O59" s="18"/>
      <c r="P59" s="19">
        <v>0.79319069754262017</v>
      </c>
      <c r="Q59" s="19">
        <v>0.8096241997563004</v>
      </c>
      <c r="R59" s="19">
        <v>0.79500000000000004</v>
      </c>
      <c r="S59" s="19">
        <v>0.8344136346255453</v>
      </c>
      <c r="T59" s="19">
        <v>0.80875540987818539</v>
      </c>
      <c r="V59" s="19">
        <v>0.80716059944106944</v>
      </c>
      <c r="W59" s="19">
        <v>0.78974985445580037</v>
      </c>
      <c r="X59" s="19">
        <v>0.78869349624964691</v>
      </c>
      <c r="Y59" s="19">
        <v>0.79975168833123267</v>
      </c>
      <c r="Z59" s="19">
        <v>0.7964153057013148</v>
      </c>
      <c r="AB59" s="19">
        <v>0.7849922663954072</v>
      </c>
      <c r="AC59" s="19">
        <v>0.78029848169533667</v>
      </c>
      <c r="AD59" s="19">
        <v>0.77602259448698618</v>
      </c>
      <c r="AE59" s="19">
        <v>0.79600000000000004</v>
      </c>
      <c r="AF59" s="19">
        <v>0.78500000000000003</v>
      </c>
      <c r="AH59" s="19">
        <v>0.81628872168000077</v>
      </c>
      <c r="AI59" s="19">
        <v>0.81121937527567267</v>
      </c>
      <c r="AJ59" s="19">
        <v>0.81276054755639648</v>
      </c>
      <c r="AK59" s="19">
        <v>0.81617350571803604</v>
      </c>
      <c r="AL59" s="19">
        <v>0.81417212630156488</v>
      </c>
      <c r="AN59" s="19">
        <v>0.79187200068863117</v>
      </c>
      <c r="AO59" s="19">
        <v>0.35599999999999998</v>
      </c>
      <c r="AP59" s="19">
        <v>0.70310935709000155</v>
      </c>
      <c r="AQ59" s="19">
        <v>0.74956938690005126</v>
      </c>
      <c r="AR59" s="19">
        <v>0.71262436163146492</v>
      </c>
      <c r="AT59" s="19">
        <v>0.75879605213591506</v>
      </c>
      <c r="AU59" s="39" t="s">
        <v>199</v>
      </c>
      <c r="AV59" s="19">
        <v>0.78100000000000003</v>
      </c>
      <c r="AW59" s="19">
        <v>0.76403128149178401</v>
      </c>
      <c r="AX59" s="19">
        <v>0.76781844006230193</v>
      </c>
      <c r="AZ59" s="19">
        <v>0.81746177771936746</v>
      </c>
      <c r="BA59" s="19">
        <v>0.92744004959969661</v>
      </c>
      <c r="BB59" s="19">
        <v>0.8043963213726788</v>
      </c>
      <c r="BC59" s="19">
        <v>0.72136443503645598</v>
      </c>
      <c r="BD59" s="19">
        <v>0.81222745987699141</v>
      </c>
      <c r="BF59" s="19">
        <v>0.83395464312016465</v>
      </c>
      <c r="BG59" s="19">
        <v>0.82042507469716375</v>
      </c>
      <c r="BH59" s="19">
        <v>0.82363599404413412</v>
      </c>
      <c r="BI59" s="19">
        <v>0.80300000000000005</v>
      </c>
      <c r="BJ59" s="19">
        <v>0.82</v>
      </c>
      <c r="BL59" s="19">
        <v>0.8172293472474137</v>
      </c>
      <c r="BM59" s="19">
        <v>0.83297781415993299</v>
      </c>
      <c r="BN59" s="19">
        <v>0.83123792267754659</v>
      </c>
      <c r="BO59" s="19">
        <v>0.82399999999999995</v>
      </c>
      <c r="BP59" s="19">
        <v>0.82599999999999996</v>
      </c>
      <c r="BR59" s="19">
        <v>0.62400411658232691</v>
      </c>
      <c r="BS59" s="19">
        <v>0.67995499821114513</v>
      </c>
      <c r="BT59" s="19">
        <v>0.7858631041577735</v>
      </c>
      <c r="BU59" s="96">
        <v>0.80662560099127756</v>
      </c>
      <c r="BV59" s="96">
        <v>0.72825885564580883</v>
      </c>
      <c r="BX59" s="19">
        <v>0.79226753617194412</v>
      </c>
      <c r="BY59" s="19">
        <v>0.81190172524174109</v>
      </c>
    </row>
    <row r="60" spans="2:77">
      <c r="AE60" s="18"/>
      <c r="AF60" s="18"/>
      <c r="AL60" s="18"/>
      <c r="AR60" s="18"/>
    </row>
    <row r="61" spans="2:77">
      <c r="AT61" t="s">
        <v>198</v>
      </c>
    </row>
  </sheetData>
  <mergeCells count="45">
    <mergeCell ref="BX7:BY8"/>
    <mergeCell ref="BX18:BY19"/>
    <mergeCell ref="BX30:BY31"/>
    <mergeCell ref="BX42:BY43"/>
    <mergeCell ref="BX54:BY55"/>
    <mergeCell ref="BR7:BV8"/>
    <mergeCell ref="BR18:BV19"/>
    <mergeCell ref="BR30:BV31"/>
    <mergeCell ref="BR42:BV43"/>
    <mergeCell ref="BR54:BV55"/>
    <mergeCell ref="BL7:BP8"/>
    <mergeCell ref="BL18:BP19"/>
    <mergeCell ref="BL30:BP31"/>
    <mergeCell ref="AB42:AF43"/>
    <mergeCell ref="AB54:AF55"/>
    <mergeCell ref="AT7:AX8"/>
    <mergeCell ref="AT18:AX19"/>
    <mergeCell ref="AT30:AX31"/>
    <mergeCell ref="AT42:AX43"/>
    <mergeCell ref="AT54:AX55"/>
    <mergeCell ref="AN7:AR8"/>
    <mergeCell ref="AN18:AR19"/>
    <mergeCell ref="AN30:AR31"/>
    <mergeCell ref="AB7:AF8"/>
    <mergeCell ref="AB18:AF19"/>
    <mergeCell ref="AB30:AF31"/>
    <mergeCell ref="BF30:BJ31"/>
    <mergeCell ref="BF42:BJ43"/>
    <mergeCell ref="BF54:BJ55"/>
    <mergeCell ref="AZ42:BD43"/>
    <mergeCell ref="AH7:AL8"/>
    <mergeCell ref="AH18:AL19"/>
    <mergeCell ref="AH30:AL31"/>
    <mergeCell ref="AH42:AL43"/>
    <mergeCell ref="AH54:AL55"/>
    <mergeCell ref="AZ7:BD8"/>
    <mergeCell ref="AZ18:BD19"/>
    <mergeCell ref="AZ30:BD31"/>
    <mergeCell ref="BF7:BJ8"/>
    <mergeCell ref="BF18:BJ19"/>
    <mergeCell ref="BL42:BP43"/>
    <mergeCell ref="BL54:BP55"/>
    <mergeCell ref="AN42:AR43"/>
    <mergeCell ref="AN54:AR55"/>
    <mergeCell ref="AZ54:BD5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S15"/>
  <sheetViews>
    <sheetView showGridLines="0" zoomScaleNormal="100" workbookViewId="0">
      <pane xSplit="2" topLeftCell="BG1" activePane="topRight" state="frozen"/>
      <selection sqref="A1:XFD1048576"/>
      <selection pane="topRight"/>
    </sheetView>
  </sheetViews>
  <sheetFormatPr baseColWidth="10" defaultColWidth="11.453125" defaultRowHeight="14.5"/>
  <cols>
    <col min="1" max="1" width="3.54296875" style="4" customWidth="1"/>
    <col min="2" max="2" width="21.54296875" style="4" customWidth="1"/>
    <col min="3" max="3" width="1.54296875" style="4" customWidth="1"/>
    <col min="4" max="8" width="11.453125" style="4"/>
    <col min="9" max="9" width="1.54296875" style="4" customWidth="1"/>
    <col min="10" max="14" width="11.453125" style="4"/>
    <col min="15" max="15" width="1.54296875" style="4" customWidth="1"/>
    <col min="16" max="20" width="11.453125" style="4"/>
    <col min="21" max="21" width="1.54296875" style="4" customWidth="1"/>
    <col min="22" max="26" width="11.453125" style="4"/>
    <col min="27" max="27" width="1.54296875" style="4" customWidth="1"/>
    <col min="28" max="32" width="11.453125" style="4"/>
    <col min="33" max="33" width="2.54296875" style="4" customWidth="1"/>
    <col min="34" max="36" width="11.453125" style="4" customWidth="1"/>
    <col min="37" max="38" width="11.453125" style="4"/>
    <col min="39" max="39" width="2.54296875" style="4" customWidth="1"/>
    <col min="40" max="44" width="11.453125" style="4"/>
    <col min="45" max="45" width="2.54296875" style="4" customWidth="1"/>
    <col min="46" max="50" width="11.453125" style="4"/>
    <col min="51" max="51" width="2.81640625" style="4" customWidth="1"/>
    <col min="52" max="56" width="11.453125" style="4"/>
    <col min="57" max="57" width="2.81640625" style="4" customWidth="1"/>
    <col min="58" max="62" width="11.453125" style="4"/>
    <col min="63" max="63" width="2.81640625" style="4" customWidth="1"/>
    <col min="64" max="68" width="11.453125" style="4"/>
    <col min="69" max="69" width="2.81640625" style="4" customWidth="1"/>
    <col min="70" max="16384" width="11.453125" style="4"/>
  </cols>
  <sheetData>
    <row r="1" spans="2:71" s="2" customFormat="1" ht="9" customHeight="1"/>
    <row r="2" spans="2:71" s="2" customFormat="1" ht="21">
      <c r="B2" s="5" t="s">
        <v>102</v>
      </c>
      <c r="C2" s="5"/>
    </row>
    <row r="3" spans="2:71" s="2" customFormat="1">
      <c r="B3" s="1"/>
      <c r="C3" s="1"/>
    </row>
    <row r="4" spans="2:71">
      <c r="B4"/>
    </row>
    <row r="6" spans="2:71" ht="29">
      <c r="B6" s="37"/>
      <c r="C6" s="24"/>
      <c r="D6" s="37" t="s">
        <v>114</v>
      </c>
      <c r="E6" s="37" t="s">
        <v>36</v>
      </c>
      <c r="F6" s="37" t="s">
        <v>116</v>
      </c>
      <c r="G6" s="37" t="s">
        <v>117</v>
      </c>
      <c r="H6" s="38">
        <v>2015</v>
      </c>
      <c r="I6" s="24"/>
      <c r="J6" s="37" t="s">
        <v>115</v>
      </c>
      <c r="K6" s="37" t="s">
        <v>37</v>
      </c>
      <c r="L6" s="37" t="s">
        <v>120</v>
      </c>
      <c r="M6" s="37" t="s">
        <v>121</v>
      </c>
      <c r="N6" s="37">
        <v>2016</v>
      </c>
      <c r="O6" s="24"/>
      <c r="P6" s="37" t="s">
        <v>122</v>
      </c>
      <c r="Q6" s="37" t="s">
        <v>124</v>
      </c>
      <c r="R6" s="37" t="s">
        <v>125</v>
      </c>
      <c r="S6" s="37" t="s">
        <v>126</v>
      </c>
      <c r="T6" s="37">
        <v>2017</v>
      </c>
      <c r="U6" s="24"/>
      <c r="V6" s="37" t="s">
        <v>127</v>
      </c>
      <c r="W6" s="37" t="s">
        <v>130</v>
      </c>
      <c r="X6" s="37" t="s">
        <v>138</v>
      </c>
      <c r="Y6" s="37" t="s">
        <v>141</v>
      </c>
      <c r="Z6" s="37">
        <v>2018</v>
      </c>
      <c r="AA6" s="24"/>
      <c r="AB6" s="37" t="s">
        <v>144</v>
      </c>
      <c r="AC6" s="37" t="s">
        <v>150</v>
      </c>
      <c r="AD6" s="37" t="s">
        <v>151</v>
      </c>
      <c r="AE6" s="37" t="s">
        <v>152</v>
      </c>
      <c r="AF6" s="37">
        <v>2019</v>
      </c>
      <c r="AG6" s="24"/>
      <c r="AH6" s="37" t="s">
        <v>155</v>
      </c>
      <c r="AI6" s="37" t="s">
        <v>159</v>
      </c>
      <c r="AJ6" s="37" t="s">
        <v>163</v>
      </c>
      <c r="AK6" s="37" t="s">
        <v>165</v>
      </c>
      <c r="AL6" s="37">
        <v>2020</v>
      </c>
      <c r="AM6" s="24"/>
      <c r="AN6" s="37" t="s">
        <v>170</v>
      </c>
      <c r="AO6" s="37" t="s">
        <v>171</v>
      </c>
      <c r="AP6" s="37" t="s">
        <v>172</v>
      </c>
      <c r="AQ6" s="37" t="s">
        <v>182</v>
      </c>
      <c r="AR6" s="37">
        <v>2021</v>
      </c>
      <c r="AT6" s="37" t="s">
        <v>186</v>
      </c>
      <c r="AU6" s="37" t="s">
        <v>191</v>
      </c>
      <c r="AV6" s="37" t="s">
        <v>194</v>
      </c>
      <c r="AW6" s="37" t="s">
        <v>201</v>
      </c>
      <c r="AX6" s="37">
        <v>2022</v>
      </c>
      <c r="AZ6" s="37" t="s">
        <v>207</v>
      </c>
      <c r="BA6" s="37" t="s">
        <v>212</v>
      </c>
      <c r="BB6" s="37" t="s">
        <v>220</v>
      </c>
      <c r="BC6" s="37" t="s">
        <v>223</v>
      </c>
      <c r="BD6" s="37">
        <v>2023</v>
      </c>
      <c r="BF6" s="37" t="s">
        <v>226</v>
      </c>
      <c r="BG6" s="37" t="s">
        <v>230</v>
      </c>
      <c r="BH6" s="37" t="s">
        <v>231</v>
      </c>
      <c r="BI6" s="37" t="s">
        <v>232</v>
      </c>
      <c r="BJ6" s="37">
        <v>2024</v>
      </c>
      <c r="BL6" s="37" t="s">
        <v>235</v>
      </c>
      <c r="BM6" s="37" t="s">
        <v>242</v>
      </c>
      <c r="BN6" s="37" t="s">
        <v>244</v>
      </c>
      <c r="BO6" s="37" t="s">
        <v>248</v>
      </c>
      <c r="BP6" s="37">
        <v>2025</v>
      </c>
      <c r="BR6" s="37" t="s">
        <v>254</v>
      </c>
      <c r="BS6" s="37" t="s">
        <v>266</v>
      </c>
    </row>
    <row r="7" spans="2:71" ht="16.5">
      <c r="B7" s="4" t="s">
        <v>129</v>
      </c>
      <c r="D7" s="18">
        <v>3.2000000000000001E-2</v>
      </c>
      <c r="E7" s="18">
        <v>4.0000000000000001E-3</v>
      </c>
      <c r="F7" s="18">
        <v>4.3999999999999997E-2</v>
      </c>
      <c r="G7" s="18">
        <v>3.6999999999999998E-2</v>
      </c>
      <c r="H7" s="18">
        <v>3.6999999999999998E-2</v>
      </c>
      <c r="I7" s="18"/>
      <c r="J7" s="18">
        <v>3.4000000000000002E-2</v>
      </c>
      <c r="K7" s="18">
        <v>6.0000000000000001E-3</v>
      </c>
      <c r="L7" s="18">
        <v>0</v>
      </c>
      <c r="M7" s="18">
        <v>0.01</v>
      </c>
      <c r="N7" s="18">
        <v>1.2E-2</v>
      </c>
      <c r="O7" s="18"/>
      <c r="P7" s="18">
        <v>7.9000000000000001E-2</v>
      </c>
      <c r="Q7" s="18">
        <v>5.8000000000000003E-2</v>
      </c>
      <c r="R7" s="18">
        <v>3.9E-2</v>
      </c>
      <c r="S7" s="18">
        <v>0.06</v>
      </c>
      <c r="T7" s="18">
        <v>5.8999999999999997E-2</v>
      </c>
      <c r="V7" s="18">
        <v>4.7E-2</v>
      </c>
      <c r="W7" s="18">
        <v>9.0999999999999998E-2</v>
      </c>
      <c r="X7" s="18">
        <v>0.10199999999999999</v>
      </c>
      <c r="Y7" s="18">
        <v>7.8E-2</v>
      </c>
      <c r="Z7" s="18">
        <v>7.9000000000000001E-2</v>
      </c>
      <c r="AB7" s="18">
        <v>9.5000000000000001E-2</v>
      </c>
      <c r="AC7" s="18">
        <v>4.1000000000000002E-2</v>
      </c>
      <c r="AD7" s="18">
        <v>0.02</v>
      </c>
      <c r="AE7" s="18">
        <v>1.4999999999999999E-2</v>
      </c>
      <c r="AF7" s="18">
        <v>4.1000000000000002E-2</v>
      </c>
      <c r="AH7" s="18">
        <v>7.4999999999999997E-2</v>
      </c>
      <c r="AI7" s="18">
        <v>0.19500000000000001</v>
      </c>
      <c r="AJ7" s="18">
        <v>0.23499999999999999</v>
      </c>
      <c r="AK7" s="18">
        <v>0.20200000000000001</v>
      </c>
      <c r="AL7" s="18">
        <v>0.17699999999999999</v>
      </c>
      <c r="AN7" s="18">
        <v>0.10734745949902846</v>
      </c>
      <c r="AO7" s="18">
        <v>5.6378301998343261E-2</v>
      </c>
      <c r="AP7" s="18">
        <v>9.0999999999999998E-2</v>
      </c>
      <c r="AQ7" s="18">
        <v>0.06</v>
      </c>
      <c r="AR7" s="51">
        <v>7.8E-2</v>
      </c>
      <c r="AT7" s="18">
        <v>7.5999999999999998E-2</v>
      </c>
      <c r="AU7" s="18">
        <v>0.125</v>
      </c>
      <c r="AV7" s="18">
        <v>3.1E-2</v>
      </c>
      <c r="AW7" s="51">
        <v>5.8000000000000003E-2</v>
      </c>
      <c r="AX7" s="51">
        <v>7.0999999999999994E-2</v>
      </c>
      <c r="AZ7" s="83" t="s">
        <v>209</v>
      </c>
      <c r="BA7" s="18">
        <v>4.1000000000000002E-2</v>
      </c>
      <c r="BB7" s="18">
        <v>2.3E-2</v>
      </c>
      <c r="BC7" s="18">
        <v>1.4E-2</v>
      </c>
      <c r="BD7" s="18">
        <v>3.4000000000000002E-2</v>
      </c>
      <c r="BF7" s="91">
        <v>3.2000000000000001E-2</v>
      </c>
      <c r="BG7" s="18">
        <v>-1.7999999999999999E-2</v>
      </c>
      <c r="BH7" s="18">
        <v>2.8000000000000001E-2</v>
      </c>
      <c r="BI7" s="18">
        <v>5.2999999999999999E-2</v>
      </c>
      <c r="BJ7" s="18">
        <v>2.5000000000000001E-2</v>
      </c>
      <c r="BL7" s="91" t="s">
        <v>236</v>
      </c>
      <c r="BM7" s="91">
        <v>4.2000000000000003E-2</v>
      </c>
      <c r="BN7" s="91">
        <v>1.4999999999999999E-2</v>
      </c>
      <c r="BO7" s="18">
        <v>4.3999999999999997E-2</v>
      </c>
      <c r="BP7" s="18">
        <v>3.4000000000000002E-2</v>
      </c>
      <c r="BR7" s="91" t="s">
        <v>257</v>
      </c>
      <c r="BS7" s="18">
        <v>0.11600000000000001</v>
      </c>
    </row>
    <row r="8" spans="2:71" ht="16.5">
      <c r="B8" s="4" t="s">
        <v>83</v>
      </c>
      <c r="D8" s="18">
        <v>0.13600000000000001</v>
      </c>
      <c r="E8" s="18">
        <v>2.7E-2</v>
      </c>
      <c r="F8" s="18">
        <v>8.5000000000000006E-2</v>
      </c>
      <c r="G8" s="18">
        <v>5.0999999999999997E-2</v>
      </c>
      <c r="H8" s="18">
        <v>5.0999999999999997E-2</v>
      </c>
      <c r="I8" s="18"/>
      <c r="J8" s="18">
        <v>0.09</v>
      </c>
      <c r="K8" s="18">
        <v>5.0999999999999997E-2</v>
      </c>
      <c r="L8" s="18">
        <v>7.1999999999999995E-2</v>
      </c>
      <c r="M8" s="18">
        <v>2.7E-2</v>
      </c>
      <c r="N8" s="18">
        <v>5.8999999999999997E-2</v>
      </c>
      <c r="O8" s="18"/>
      <c r="P8" s="18">
        <v>-3.3000000000000002E-2</v>
      </c>
      <c r="Q8" s="18">
        <v>-5.6000000000000001E-2</v>
      </c>
      <c r="R8" s="18">
        <v>-4.4999999999999998E-2</v>
      </c>
      <c r="S8" s="18">
        <v>-1.2E-2</v>
      </c>
      <c r="T8" s="18">
        <v>-3.5999999999999997E-2</v>
      </c>
      <c r="V8" s="18">
        <v>4.4999999999999998E-2</v>
      </c>
      <c r="W8" s="18">
        <v>7.3999999999999996E-2</v>
      </c>
      <c r="X8" s="18">
        <v>4.7E-2</v>
      </c>
      <c r="Y8" s="18">
        <v>4.8000000000000001E-2</v>
      </c>
      <c r="Z8" s="18">
        <v>5.2999999999999999E-2</v>
      </c>
      <c r="AB8" s="18">
        <v>6.30097621107224E-2</v>
      </c>
      <c r="AC8" s="18">
        <v>2.3E-2</v>
      </c>
      <c r="AD8" s="18">
        <v>2.4E-2</v>
      </c>
      <c r="AE8" s="18">
        <v>-5.0000000000000001E-3</v>
      </c>
      <c r="AF8" s="18">
        <v>2.5999999999999999E-2</v>
      </c>
      <c r="AH8" s="18">
        <v>3.0000000000000001E-3</v>
      </c>
      <c r="AI8" s="18">
        <v>2E-3</v>
      </c>
      <c r="AJ8" s="18">
        <v>8.5999999999999993E-2</v>
      </c>
      <c r="AK8" s="18">
        <v>8.6999999999999994E-2</v>
      </c>
      <c r="AL8" s="18">
        <v>4.4999999999999998E-2</v>
      </c>
      <c r="AN8" s="18">
        <v>0.17846646974791569</v>
      </c>
      <c r="AO8" s="18">
        <v>0.16670825592359617</v>
      </c>
      <c r="AP8" s="18">
        <v>4.2999999999999997E-2</v>
      </c>
      <c r="AQ8" s="18">
        <v>4.9000000000000002E-2</v>
      </c>
      <c r="AR8" s="51">
        <v>0.106</v>
      </c>
      <c r="AT8" s="18">
        <v>-1.2E-2</v>
      </c>
      <c r="AU8" s="18">
        <v>4.0000000000000001E-3</v>
      </c>
      <c r="AV8" s="18">
        <v>6.3E-2</v>
      </c>
      <c r="AW8" s="51">
        <v>6.9000000000000006E-2</v>
      </c>
      <c r="AX8" s="51">
        <v>3.1E-2</v>
      </c>
      <c r="AZ8" s="83" t="s">
        <v>208</v>
      </c>
      <c r="BA8" s="18">
        <v>7.0999999999999994E-2</v>
      </c>
      <c r="BB8" s="18">
        <v>-0.01</v>
      </c>
      <c r="BC8" s="18">
        <v>-3.5000000000000003E-2</v>
      </c>
      <c r="BD8" s="18">
        <v>1.2E-2</v>
      </c>
      <c r="BF8" s="91">
        <v>-2.7E-2</v>
      </c>
      <c r="BG8" s="18">
        <v>-4.2000000000000003E-2</v>
      </c>
      <c r="BH8" s="18">
        <v>2.1000000000000001E-2</v>
      </c>
      <c r="BI8" s="18">
        <v>0.03</v>
      </c>
      <c r="BJ8" s="18">
        <v>-5.0000000000000001E-3</v>
      </c>
      <c r="BL8" s="91" t="s">
        <v>237</v>
      </c>
      <c r="BM8" s="91">
        <v>3.1E-2</v>
      </c>
      <c r="BN8" s="91">
        <v>1.2E-2</v>
      </c>
      <c r="BO8" s="18">
        <v>5.3999999999999999E-2</v>
      </c>
      <c r="BP8" s="18">
        <v>3.5000000000000003E-2</v>
      </c>
      <c r="BR8" s="91" t="s">
        <v>258</v>
      </c>
      <c r="BS8" s="18">
        <v>7.6999999999999999E-2</v>
      </c>
    </row>
    <row r="9" spans="2:71" ht="16.5">
      <c r="B9" s="9" t="s">
        <v>148</v>
      </c>
      <c r="D9" s="19">
        <v>0.13600000000000001</v>
      </c>
      <c r="E9" s="19">
        <v>2.7E-2</v>
      </c>
      <c r="F9" s="19">
        <v>8.5000000000000006E-2</v>
      </c>
      <c r="G9" s="19">
        <v>5.0999999999999997E-2</v>
      </c>
      <c r="H9" s="19">
        <v>4.7E-2</v>
      </c>
      <c r="I9" s="18"/>
      <c r="J9" s="19">
        <v>8.2000000000000003E-2</v>
      </c>
      <c r="K9" s="19">
        <v>6.3E-2</v>
      </c>
      <c r="L9" s="19">
        <v>4.3999999999999997E-2</v>
      </c>
      <c r="M9" s="19">
        <v>2.4E-2</v>
      </c>
      <c r="N9" s="19">
        <v>5.1999999999999998E-2</v>
      </c>
      <c r="O9" s="18"/>
      <c r="P9" s="19">
        <v>3.1E-2</v>
      </c>
      <c r="Q9" s="19">
        <v>4.5999999999999999E-2</v>
      </c>
      <c r="R9" s="19">
        <v>1.2999999999999999E-2</v>
      </c>
      <c r="S9" s="19">
        <v>1.7999999999999999E-2</v>
      </c>
      <c r="T9" s="34">
        <v>2.5999999999999999E-2</v>
      </c>
      <c r="V9" s="19">
        <v>6.9000000000000006E-2</v>
      </c>
      <c r="W9" s="19">
        <v>5.0999999999999997E-2</v>
      </c>
      <c r="X9" s="19">
        <v>0.05</v>
      </c>
      <c r="Y9" s="19">
        <v>5.8000000000000003E-2</v>
      </c>
      <c r="Z9" s="19">
        <v>5.7000000000000002E-2</v>
      </c>
      <c r="AB9" s="19">
        <v>5.2999999999999999E-2</v>
      </c>
      <c r="AC9" s="19">
        <v>2.9000000000000001E-2</v>
      </c>
      <c r="AD9" s="19">
        <v>0.04</v>
      </c>
      <c r="AE9" s="19">
        <v>1.6E-2</v>
      </c>
      <c r="AF9" s="19">
        <v>3.3000000000000002E-2</v>
      </c>
      <c r="AH9" s="19">
        <v>7.0000000000000001E-3</v>
      </c>
      <c r="AI9" s="39" t="s">
        <v>161</v>
      </c>
      <c r="AJ9" s="44" t="s">
        <v>164</v>
      </c>
      <c r="AK9" s="44" t="s">
        <v>167</v>
      </c>
      <c r="AL9" s="44" t="s">
        <v>173</v>
      </c>
      <c r="AN9" s="39" t="s">
        <v>174</v>
      </c>
      <c r="AO9" s="39" t="s">
        <v>175</v>
      </c>
      <c r="AP9" s="39" t="s">
        <v>176</v>
      </c>
      <c r="AQ9" s="39" t="s">
        <v>184</v>
      </c>
      <c r="AR9" s="52" t="s">
        <v>183</v>
      </c>
      <c r="AT9" s="39" t="s">
        <v>187</v>
      </c>
      <c r="AU9" s="39" t="s">
        <v>192</v>
      </c>
      <c r="AV9" s="39" t="s">
        <v>196</v>
      </c>
      <c r="AW9" s="71" t="s">
        <v>202</v>
      </c>
      <c r="AX9" s="52" t="s">
        <v>203</v>
      </c>
      <c r="AZ9" s="84" t="s">
        <v>210</v>
      </c>
      <c r="BA9" s="39" t="s">
        <v>213</v>
      </c>
      <c r="BB9" s="39">
        <v>-5.6000000000000001E-2</v>
      </c>
      <c r="BC9" s="39">
        <v>-5.7000000000000002E-2</v>
      </c>
      <c r="BD9" s="39">
        <v>-1.4999999999999999E-2</v>
      </c>
      <c r="BF9" s="84">
        <v>-3.7999999999999999E-2</v>
      </c>
      <c r="BG9" s="39">
        <v>-1.7000000000000001E-2</v>
      </c>
      <c r="BH9" s="39">
        <v>8.5999999999999993E-2</v>
      </c>
      <c r="BI9" s="39">
        <v>6.8000000000000005E-2</v>
      </c>
      <c r="BJ9" s="39">
        <v>2.5999999999999999E-2</v>
      </c>
      <c r="BL9" s="39" t="s">
        <v>238</v>
      </c>
      <c r="BM9" s="39">
        <v>1.9E-2</v>
      </c>
      <c r="BN9" s="39">
        <v>-2.3E-2</v>
      </c>
      <c r="BO9" s="39">
        <v>7.4999999999999997E-2</v>
      </c>
      <c r="BP9" s="39">
        <v>2.7E-2</v>
      </c>
      <c r="BR9" s="39" t="s">
        <v>259</v>
      </c>
      <c r="BS9" s="39">
        <v>0.12</v>
      </c>
    </row>
    <row r="11" spans="2:71" ht="14.65" customHeight="1">
      <c r="B11" s="107" t="s">
        <v>260</v>
      </c>
      <c r="C11" s="107"/>
      <c r="D11" s="107"/>
      <c r="E11" s="107"/>
      <c r="F11" s="107"/>
      <c r="G11" s="107"/>
      <c r="H11" s="107"/>
      <c r="I11" s="107"/>
      <c r="J11" s="107"/>
      <c r="AV11" s="107"/>
      <c r="AW11" s="107"/>
      <c r="AX11" s="107"/>
      <c r="AY11" s="107"/>
      <c r="AZ11" s="107"/>
      <c r="BA11" s="107"/>
      <c r="BB11" s="107"/>
      <c r="BC11" s="107"/>
      <c r="BD11" s="107"/>
      <c r="BE11" s="90"/>
      <c r="BF11" s="90"/>
      <c r="BK11" s="90"/>
      <c r="BQ11" s="90"/>
    </row>
    <row r="12" spans="2:71" ht="27.75" customHeight="1">
      <c r="B12" s="107"/>
      <c r="C12" s="107"/>
      <c r="D12" s="107"/>
      <c r="E12" s="107"/>
      <c r="F12" s="107"/>
      <c r="G12" s="107"/>
      <c r="H12" s="107"/>
      <c r="I12" s="107"/>
      <c r="J12" s="107"/>
      <c r="AV12" s="107" t="s">
        <v>195</v>
      </c>
      <c r="AW12" s="107"/>
      <c r="AX12" s="107"/>
      <c r="AY12" s="107"/>
      <c r="AZ12" s="107"/>
      <c r="BA12" s="107"/>
      <c r="BB12" s="107"/>
      <c r="BC12" s="107"/>
      <c r="BD12" s="107"/>
      <c r="BE12" s="90"/>
      <c r="BF12" s="90"/>
      <c r="BK12" s="90"/>
      <c r="BQ12" s="90"/>
    </row>
    <row r="13" spans="2:71">
      <c r="B13" s="107"/>
      <c r="C13" s="107"/>
      <c r="D13" s="107"/>
      <c r="E13" s="107"/>
      <c r="F13" s="107"/>
      <c r="G13" s="107"/>
      <c r="H13" s="107"/>
      <c r="I13" s="107"/>
      <c r="J13" s="107"/>
      <c r="AH13" s="45"/>
      <c r="AI13" s="64"/>
      <c r="AJ13" s="45"/>
      <c r="AX13" s="18"/>
    </row>
    <row r="14" spans="2:71">
      <c r="AH14" s="45"/>
      <c r="AI14" s="45"/>
      <c r="AJ14" s="45"/>
    </row>
    <row r="15" spans="2:71">
      <c r="AH15" s="45"/>
      <c r="AI15" s="45"/>
      <c r="AJ15" s="45"/>
    </row>
  </sheetData>
  <mergeCells count="2">
    <mergeCell ref="AV11:BD12"/>
    <mergeCell ref="B11:J1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M29"/>
  <sheetViews>
    <sheetView showGridLines="0" zoomScaleNormal="100" workbookViewId="0">
      <pane xSplit="3" topLeftCell="BF1" activePane="topRight" state="frozen"/>
      <selection sqref="A1:XFD1048576"/>
      <selection pane="topRight"/>
    </sheetView>
  </sheetViews>
  <sheetFormatPr baseColWidth="10" defaultColWidth="11.453125" defaultRowHeight="14.5"/>
  <cols>
    <col min="1" max="1" width="3.54296875" customWidth="1"/>
    <col min="2" max="2" width="19.81640625" customWidth="1"/>
    <col min="3" max="3" width="21.81640625" customWidth="1"/>
    <col min="4" max="4" width="1.54296875" customWidth="1"/>
    <col min="7" max="7" width="11.453125" customWidth="1"/>
    <col min="8" max="8" width="1.54296875" customWidth="1"/>
    <col min="13" max="13" width="1.54296875" customWidth="1"/>
    <col min="18" max="18" width="1.54296875" customWidth="1"/>
    <col min="23" max="23" width="1.54296875" customWidth="1"/>
    <col min="28" max="28" width="1.54296875" customWidth="1"/>
    <col min="33" max="33" width="2.1796875" customWidth="1"/>
    <col min="38" max="38" width="2.1796875" customWidth="1"/>
    <col min="43" max="43" width="2.1796875" customWidth="1"/>
    <col min="48" max="48" width="2.1796875" customWidth="1"/>
    <col min="53" max="53" width="2.1796875" customWidth="1"/>
    <col min="58" max="58" width="2.1796875" customWidth="1"/>
    <col min="63" max="63" width="2.1796875" customWidth="1"/>
  </cols>
  <sheetData>
    <row r="1" spans="2:65" s="2" customFormat="1" ht="9" customHeight="1"/>
    <row r="2" spans="2:65" s="2" customFormat="1" ht="21">
      <c r="B2" s="13" t="s">
        <v>112</v>
      </c>
      <c r="C2" s="5"/>
      <c r="D2" s="5"/>
      <c r="G2" s="5"/>
      <c r="H2" s="5"/>
    </row>
    <row r="3" spans="2:65" s="2" customFormat="1">
      <c r="B3" s="1"/>
      <c r="C3" s="1"/>
      <c r="D3" s="1"/>
      <c r="G3" s="1"/>
      <c r="H3" s="1"/>
    </row>
    <row r="5" spans="2:65" ht="18.5">
      <c r="B5" s="3" t="s">
        <v>82</v>
      </c>
    </row>
    <row r="6" spans="2:65" ht="18.5">
      <c r="B6" s="3" t="s">
        <v>85</v>
      </c>
    </row>
    <row r="8" spans="2:65" s="40" customFormat="1" ht="29">
      <c r="B8" s="37"/>
      <c r="C8" s="37"/>
      <c r="D8" s="24"/>
      <c r="E8" s="38">
        <v>2012</v>
      </c>
      <c r="F8" s="38">
        <v>2013</v>
      </c>
      <c r="G8" s="38">
        <v>2014</v>
      </c>
      <c r="H8" s="24"/>
      <c r="I8" s="37" t="s">
        <v>114</v>
      </c>
      <c r="J8" s="37" t="s">
        <v>36</v>
      </c>
      <c r="K8" s="37" t="s">
        <v>116</v>
      </c>
      <c r="L8" s="37" t="s">
        <v>117</v>
      </c>
      <c r="M8" s="24"/>
      <c r="N8" s="37" t="s">
        <v>115</v>
      </c>
      <c r="O8" s="37" t="s">
        <v>37</v>
      </c>
      <c r="P8" s="37" t="s">
        <v>120</v>
      </c>
      <c r="Q8" s="37" t="s">
        <v>121</v>
      </c>
      <c r="S8" s="37" t="s">
        <v>122</v>
      </c>
      <c r="T8" s="37" t="s">
        <v>124</v>
      </c>
      <c r="U8" s="37" t="s">
        <v>125</v>
      </c>
      <c r="V8" s="37" t="s">
        <v>126</v>
      </c>
      <c r="X8" s="37" t="s">
        <v>127</v>
      </c>
      <c r="Y8" s="37" t="s">
        <v>130</v>
      </c>
      <c r="Z8" s="37" t="s">
        <v>138</v>
      </c>
      <c r="AA8" s="37" t="s">
        <v>141</v>
      </c>
      <c r="AC8" s="37" t="s">
        <v>144</v>
      </c>
      <c r="AD8" s="37" t="s">
        <v>150</v>
      </c>
      <c r="AE8" s="37" t="s">
        <v>151</v>
      </c>
      <c r="AF8" s="37" t="s">
        <v>152</v>
      </c>
      <c r="AH8" s="37" t="s">
        <v>155</v>
      </c>
      <c r="AI8" s="37" t="s">
        <v>159</v>
      </c>
      <c r="AJ8" s="37" t="s">
        <v>163</v>
      </c>
      <c r="AK8" s="37" t="s">
        <v>165</v>
      </c>
      <c r="AM8" s="37" t="s">
        <v>170</v>
      </c>
      <c r="AN8" s="37" t="s">
        <v>171</v>
      </c>
      <c r="AO8" s="37" t="s">
        <v>172</v>
      </c>
      <c r="AP8" s="37" t="s">
        <v>182</v>
      </c>
      <c r="AR8" s="37" t="s">
        <v>186</v>
      </c>
      <c r="AS8" s="37" t="s">
        <v>191</v>
      </c>
      <c r="AT8" s="37" t="s">
        <v>194</v>
      </c>
      <c r="AU8" s="37" t="s">
        <v>201</v>
      </c>
      <c r="AW8" s="37" t="s">
        <v>207</v>
      </c>
      <c r="AX8" s="37" t="s">
        <v>212</v>
      </c>
      <c r="AY8" s="37" t="s">
        <v>220</v>
      </c>
      <c r="AZ8" s="37" t="s">
        <v>223</v>
      </c>
      <c r="BB8" s="37" t="s">
        <v>226</v>
      </c>
      <c r="BC8" s="37" t="s">
        <v>230</v>
      </c>
      <c r="BD8" s="37" t="s">
        <v>231</v>
      </c>
      <c r="BE8" s="37" t="s">
        <v>232</v>
      </c>
      <c r="BG8" s="37" t="s">
        <v>235</v>
      </c>
      <c r="BH8" s="37" t="s">
        <v>242</v>
      </c>
      <c r="BI8" s="37" t="s">
        <v>244</v>
      </c>
      <c r="BJ8" s="37" t="s">
        <v>248</v>
      </c>
      <c r="BL8" s="37" t="s">
        <v>254</v>
      </c>
      <c r="BM8" s="37" t="s">
        <v>266</v>
      </c>
    </row>
    <row r="9" spans="2:65" ht="16.5">
      <c r="B9" s="4" t="s">
        <v>104</v>
      </c>
      <c r="C9" s="4" t="s">
        <v>105</v>
      </c>
      <c r="D9" s="4"/>
      <c r="E9" s="24">
        <v>82</v>
      </c>
      <c r="F9" s="24">
        <v>96</v>
      </c>
      <c r="G9" s="24">
        <v>99</v>
      </c>
      <c r="H9" s="24"/>
      <c r="I9" s="24">
        <v>100</v>
      </c>
      <c r="J9" s="24">
        <v>100</v>
      </c>
      <c r="K9" s="24">
        <v>100</v>
      </c>
      <c r="L9" s="24">
        <v>104</v>
      </c>
      <c r="M9" s="24"/>
      <c r="N9" s="24">
        <v>104</v>
      </c>
      <c r="O9" s="24">
        <v>104</v>
      </c>
      <c r="P9" s="24">
        <v>104</v>
      </c>
      <c r="Q9" s="24">
        <v>106</v>
      </c>
      <c r="S9" s="24">
        <v>106</v>
      </c>
      <c r="T9" s="24">
        <v>107</v>
      </c>
      <c r="U9" s="24">
        <v>106</v>
      </c>
      <c r="V9" s="24">
        <v>107</v>
      </c>
      <c r="X9" s="24">
        <v>106</v>
      </c>
      <c r="Y9" s="24">
        <v>104</v>
      </c>
      <c r="Z9" s="24">
        <v>104</v>
      </c>
      <c r="AA9" s="24">
        <v>106</v>
      </c>
      <c r="AC9" s="24">
        <v>106</v>
      </c>
      <c r="AD9" s="24">
        <v>106</v>
      </c>
      <c r="AE9" s="24">
        <v>106</v>
      </c>
      <c r="AF9" s="24">
        <v>108</v>
      </c>
      <c r="AH9" s="24">
        <v>108</v>
      </c>
      <c r="AI9" s="24">
        <v>108</v>
      </c>
      <c r="AJ9" s="24">
        <v>108</v>
      </c>
      <c r="AK9" s="24">
        <v>109</v>
      </c>
      <c r="AM9" s="24">
        <v>109</v>
      </c>
      <c r="AN9" s="24">
        <v>109</v>
      </c>
      <c r="AO9" s="24">
        <v>109</v>
      </c>
      <c r="AP9" s="24">
        <v>109</v>
      </c>
      <c r="AR9" s="24">
        <v>109</v>
      </c>
      <c r="AS9" s="24">
        <v>109</v>
      </c>
      <c r="AT9" s="24">
        <v>109</v>
      </c>
      <c r="AU9" s="24">
        <v>111</v>
      </c>
      <c r="AW9" s="24">
        <v>111</v>
      </c>
      <c r="AX9" s="24">
        <v>111</v>
      </c>
      <c r="AY9" s="24" t="s">
        <v>225</v>
      </c>
      <c r="AZ9" s="24">
        <v>111</v>
      </c>
      <c r="BB9" s="24">
        <v>111</v>
      </c>
      <c r="BC9" s="24">
        <v>111</v>
      </c>
      <c r="BD9" s="24">
        <v>111</v>
      </c>
      <c r="BE9" s="24">
        <v>111</v>
      </c>
      <c r="BG9" s="24">
        <v>110</v>
      </c>
      <c r="BH9" s="24">
        <v>110</v>
      </c>
      <c r="BI9" s="24">
        <v>110</v>
      </c>
      <c r="BJ9" s="24">
        <v>112</v>
      </c>
      <c r="BL9" s="24">
        <v>112</v>
      </c>
      <c r="BM9" s="24">
        <v>113</v>
      </c>
    </row>
    <row r="10" spans="2:65" ht="16.5">
      <c r="B10" s="4" t="s">
        <v>168</v>
      </c>
      <c r="C10" s="4" t="s">
        <v>166</v>
      </c>
      <c r="D10" s="4"/>
      <c r="E10" s="24"/>
      <c r="F10" s="24"/>
      <c r="G10" s="24"/>
      <c r="H10" s="24"/>
      <c r="I10" s="24"/>
      <c r="J10" s="24"/>
      <c r="K10" s="24"/>
      <c r="L10" s="24"/>
      <c r="M10" s="24"/>
      <c r="N10" s="24"/>
      <c r="O10" s="24"/>
      <c r="P10" s="24"/>
      <c r="Q10" s="24"/>
      <c r="S10" s="24"/>
      <c r="T10" s="24"/>
      <c r="U10" s="24"/>
      <c r="V10" s="24"/>
      <c r="X10" s="24"/>
      <c r="Y10" s="24"/>
      <c r="Z10" s="24">
        <v>1</v>
      </c>
      <c r="AA10" s="24">
        <v>4</v>
      </c>
      <c r="AC10" s="24">
        <v>5</v>
      </c>
      <c r="AD10" s="24">
        <v>5</v>
      </c>
      <c r="AE10" s="24">
        <v>5</v>
      </c>
      <c r="AF10" s="24">
        <v>5</v>
      </c>
      <c r="AH10" s="24">
        <v>5</v>
      </c>
      <c r="AI10" s="24">
        <v>5</v>
      </c>
      <c r="AJ10" s="24">
        <v>5</v>
      </c>
      <c r="AK10" s="46" t="s">
        <v>169</v>
      </c>
      <c r="AM10" s="46" t="s">
        <v>177</v>
      </c>
      <c r="AN10" s="46" t="s">
        <v>178</v>
      </c>
      <c r="AO10" s="46" t="s">
        <v>177</v>
      </c>
      <c r="AP10">
        <v>23</v>
      </c>
      <c r="AR10" s="46">
        <v>23</v>
      </c>
      <c r="AS10" s="46">
        <v>23</v>
      </c>
      <c r="AT10" s="46">
        <v>23</v>
      </c>
      <c r="AU10" s="24">
        <v>26</v>
      </c>
      <c r="AW10" s="46">
        <v>26</v>
      </c>
      <c r="AX10" s="46">
        <v>26</v>
      </c>
      <c r="AY10" s="46">
        <v>26</v>
      </c>
      <c r="AZ10" s="46">
        <v>26</v>
      </c>
      <c r="BB10" s="46">
        <v>26</v>
      </c>
      <c r="BC10" s="46">
        <v>26</v>
      </c>
      <c r="BD10" s="46">
        <v>26</v>
      </c>
      <c r="BE10" s="46">
        <v>27</v>
      </c>
      <c r="BG10" s="46">
        <v>27</v>
      </c>
      <c r="BH10" s="46">
        <v>27</v>
      </c>
      <c r="BI10" s="46">
        <v>27</v>
      </c>
      <c r="BJ10" s="46">
        <v>27</v>
      </c>
      <c r="BL10" s="46">
        <v>27</v>
      </c>
      <c r="BM10" s="46">
        <v>27</v>
      </c>
    </row>
    <row r="11" spans="2:65">
      <c r="B11" s="4" t="s">
        <v>136</v>
      </c>
      <c r="C11" s="4" t="s">
        <v>137</v>
      </c>
      <c r="D11" s="4"/>
      <c r="E11" s="24">
        <v>4</v>
      </c>
      <c r="F11" s="24">
        <v>2</v>
      </c>
      <c r="G11" s="24">
        <v>2</v>
      </c>
      <c r="H11" s="24"/>
      <c r="I11" s="24">
        <v>2</v>
      </c>
      <c r="J11" s="24">
        <v>3</v>
      </c>
      <c r="K11" s="24">
        <v>12</v>
      </c>
      <c r="L11" s="24">
        <v>19</v>
      </c>
      <c r="M11" s="24"/>
      <c r="N11" s="24">
        <v>23</v>
      </c>
      <c r="O11" s="24">
        <v>25</v>
      </c>
      <c r="P11" s="24">
        <v>33</v>
      </c>
      <c r="Q11" s="24">
        <v>59</v>
      </c>
      <c r="S11" s="24">
        <v>70</v>
      </c>
      <c r="T11" s="24">
        <v>101</v>
      </c>
      <c r="U11" s="24">
        <v>125</v>
      </c>
      <c r="V11" s="24">
        <v>161</v>
      </c>
      <c r="X11" s="24">
        <v>180</v>
      </c>
      <c r="Y11" s="24">
        <v>208</v>
      </c>
      <c r="Z11" s="24">
        <v>247</v>
      </c>
      <c r="AA11" s="24">
        <v>285</v>
      </c>
      <c r="AC11" s="24">
        <v>326</v>
      </c>
      <c r="AD11" s="24">
        <v>347</v>
      </c>
      <c r="AE11" s="24">
        <v>376</v>
      </c>
      <c r="AF11" s="24">
        <v>405</v>
      </c>
      <c r="AH11" s="24">
        <v>398</v>
      </c>
      <c r="AI11" s="24">
        <v>396</v>
      </c>
      <c r="AJ11" s="24">
        <v>418</v>
      </c>
      <c r="AK11" s="24">
        <v>472</v>
      </c>
      <c r="AM11" s="24">
        <v>472</v>
      </c>
      <c r="AN11" s="24">
        <v>494</v>
      </c>
      <c r="AO11" s="24">
        <v>516</v>
      </c>
      <c r="AP11" s="24">
        <v>557</v>
      </c>
      <c r="AR11" s="24">
        <v>549</v>
      </c>
      <c r="AS11" s="24">
        <v>571</v>
      </c>
      <c r="AT11" s="24">
        <v>612</v>
      </c>
      <c r="AU11" s="24">
        <v>693</v>
      </c>
      <c r="AW11" s="24">
        <v>723</v>
      </c>
      <c r="AX11" s="24">
        <v>760</v>
      </c>
      <c r="AY11" s="24">
        <v>805</v>
      </c>
      <c r="AZ11" s="24">
        <v>900</v>
      </c>
      <c r="BB11" s="24">
        <v>956</v>
      </c>
      <c r="BC11" s="92">
        <v>1067</v>
      </c>
      <c r="BD11" s="92">
        <v>1142</v>
      </c>
      <c r="BE11" s="92">
        <v>1250</v>
      </c>
      <c r="BG11" s="92">
        <v>1345</v>
      </c>
      <c r="BH11" s="92">
        <v>1414</v>
      </c>
      <c r="BI11" s="92">
        <v>1467</v>
      </c>
      <c r="BJ11" s="92">
        <v>1550</v>
      </c>
      <c r="BL11" s="92">
        <v>1582</v>
      </c>
      <c r="BM11" s="92">
        <v>1602</v>
      </c>
    </row>
    <row r="12" spans="2:65">
      <c r="B12" s="4" t="s">
        <v>139</v>
      </c>
      <c r="C12" s="4" t="s">
        <v>140</v>
      </c>
      <c r="D12" s="4"/>
      <c r="E12" s="24"/>
      <c r="F12" s="24"/>
      <c r="G12" s="24"/>
      <c r="H12" s="24"/>
      <c r="I12" s="24"/>
      <c r="J12" s="24"/>
      <c r="K12" s="24"/>
      <c r="L12" s="24"/>
      <c r="M12" s="24"/>
      <c r="N12" s="24"/>
      <c r="O12" s="24"/>
      <c r="P12" s="24"/>
      <c r="Q12" s="24"/>
      <c r="S12" s="24"/>
      <c r="T12" s="24"/>
      <c r="U12" s="24"/>
      <c r="V12" s="24"/>
      <c r="X12" s="24"/>
      <c r="Y12" s="24"/>
      <c r="Z12" s="24">
        <v>14</v>
      </c>
      <c r="AA12" s="24">
        <v>18</v>
      </c>
      <c r="AC12" s="24">
        <v>20</v>
      </c>
      <c r="AD12" s="24">
        <v>19</v>
      </c>
      <c r="AE12" s="24">
        <v>19</v>
      </c>
      <c r="AF12" s="24">
        <v>17</v>
      </c>
      <c r="AH12" s="24">
        <v>14</v>
      </c>
      <c r="AI12" s="24" t="s">
        <v>160</v>
      </c>
      <c r="AJ12" s="24" t="s">
        <v>160</v>
      </c>
      <c r="AK12" s="24" t="s">
        <v>160</v>
      </c>
      <c r="AM12" s="24" t="s">
        <v>160</v>
      </c>
      <c r="AN12" s="24" t="s">
        <v>160</v>
      </c>
      <c r="AO12" s="24" t="s">
        <v>160</v>
      </c>
      <c r="AP12" s="24" t="s">
        <v>160</v>
      </c>
      <c r="AR12" s="24" t="s">
        <v>160</v>
      </c>
      <c r="AS12" s="24" t="s">
        <v>160</v>
      </c>
      <c r="AT12" s="24" t="s">
        <v>160</v>
      </c>
      <c r="AU12" s="24" t="s">
        <v>160</v>
      </c>
      <c r="AW12" s="24" t="s">
        <v>160</v>
      </c>
      <c r="AX12" s="24" t="s">
        <v>160</v>
      </c>
      <c r="AY12" s="24" t="s">
        <v>160</v>
      </c>
      <c r="AZ12" s="24" t="s">
        <v>160</v>
      </c>
      <c r="BB12" s="24" t="s">
        <v>160</v>
      </c>
      <c r="BC12" s="24" t="s">
        <v>160</v>
      </c>
      <c r="BD12" s="24" t="s">
        <v>160</v>
      </c>
      <c r="BE12" s="24" t="s">
        <v>160</v>
      </c>
      <c r="BG12" s="24" t="s">
        <v>160</v>
      </c>
      <c r="BH12" s="24" t="s">
        <v>160</v>
      </c>
      <c r="BI12" s="24" t="s">
        <v>160</v>
      </c>
      <c r="BJ12" s="24" t="s">
        <v>160</v>
      </c>
      <c r="BL12" s="24" t="s">
        <v>160</v>
      </c>
      <c r="BM12" s="24" t="s">
        <v>160</v>
      </c>
    </row>
    <row r="13" spans="2:65" ht="16.5">
      <c r="B13" s="9" t="s">
        <v>118</v>
      </c>
      <c r="C13" s="9" t="s">
        <v>106</v>
      </c>
      <c r="D13" s="4"/>
      <c r="E13" s="26">
        <v>224.98500000000001</v>
      </c>
      <c r="F13" s="26">
        <v>248.608</v>
      </c>
      <c r="G13" s="26">
        <v>269.71800000000002</v>
      </c>
      <c r="H13" s="25"/>
      <c r="I13" s="26">
        <v>272.62599999999998</v>
      </c>
      <c r="J13" s="26">
        <v>272.97199999999998</v>
      </c>
      <c r="K13" s="26">
        <v>274.69499999999999</v>
      </c>
      <c r="L13" s="26">
        <v>290.19400000000002</v>
      </c>
      <c r="M13" s="25"/>
      <c r="N13" s="26">
        <v>288.45299999999997</v>
      </c>
      <c r="O13" s="26">
        <v>288.90699999999998</v>
      </c>
      <c r="P13" s="26">
        <v>290.12</v>
      </c>
      <c r="Q13" s="26">
        <v>304.29300000000001</v>
      </c>
      <c r="S13" s="26">
        <v>306</v>
      </c>
      <c r="T13" s="26">
        <v>316</v>
      </c>
      <c r="U13" s="26">
        <v>319</v>
      </c>
      <c r="V13" s="26">
        <v>327</v>
      </c>
      <c r="X13" s="26">
        <v>329</v>
      </c>
      <c r="Y13" s="26">
        <v>324</v>
      </c>
      <c r="Z13" s="26">
        <v>335</v>
      </c>
      <c r="AA13" s="26">
        <v>361</v>
      </c>
      <c r="AC13" s="26">
        <v>371.90800000000002</v>
      </c>
      <c r="AD13" s="26">
        <v>375</v>
      </c>
      <c r="AE13" s="26">
        <v>379.90228999999999</v>
      </c>
      <c r="AF13" s="26">
        <v>394.83100000000002</v>
      </c>
      <c r="AH13" s="26">
        <v>393.65499999999997</v>
      </c>
      <c r="AI13" s="26">
        <v>392.10199999999998</v>
      </c>
      <c r="AJ13" s="26">
        <v>396.50400000000002</v>
      </c>
      <c r="AK13" s="26">
        <v>476.65161999999998</v>
      </c>
      <c r="AM13" s="26">
        <v>476.65161999999998</v>
      </c>
      <c r="AN13" s="26">
        <v>476.18122599999998</v>
      </c>
      <c r="AO13" s="26">
        <v>482.98487599999999</v>
      </c>
      <c r="AP13" s="59">
        <v>502.4</v>
      </c>
      <c r="AR13" s="26">
        <v>501.57001600000001</v>
      </c>
      <c r="AS13" s="26">
        <v>505.36204599999996</v>
      </c>
      <c r="AT13" s="26">
        <v>512.62755599999991</v>
      </c>
      <c r="AU13" s="72">
        <v>548.12193600000001</v>
      </c>
      <c r="AW13" s="26">
        <v>553.98773600000004</v>
      </c>
      <c r="AX13" s="26">
        <v>561</v>
      </c>
      <c r="AY13" s="26">
        <v>569</v>
      </c>
      <c r="AZ13" s="26" t="s">
        <v>228</v>
      </c>
      <c r="BB13" s="26">
        <v>601</v>
      </c>
      <c r="BC13" s="26">
        <v>622</v>
      </c>
      <c r="BD13" s="26">
        <v>636</v>
      </c>
      <c r="BE13" s="26" t="s">
        <v>239</v>
      </c>
      <c r="BG13" s="26">
        <v>676</v>
      </c>
      <c r="BH13" s="26">
        <v>689</v>
      </c>
      <c r="BI13" s="26">
        <v>699</v>
      </c>
      <c r="BJ13" s="26">
        <v>722</v>
      </c>
      <c r="BL13" s="26">
        <v>729</v>
      </c>
      <c r="BM13" s="26">
        <v>737</v>
      </c>
    </row>
    <row r="14" spans="2:65" ht="14.65" customHeight="1">
      <c r="AH14" s="108" t="s">
        <v>224</v>
      </c>
      <c r="AI14" s="108"/>
      <c r="AJ14" s="108"/>
      <c r="AK14" s="108"/>
      <c r="AM14" s="110" t="s">
        <v>189</v>
      </c>
      <c r="AN14" s="110"/>
      <c r="AO14" s="110"/>
      <c r="AP14" s="110"/>
      <c r="AQ14" s="58"/>
      <c r="AR14" s="57"/>
      <c r="AS14" s="57"/>
      <c r="AV14" s="58"/>
      <c r="AW14" s="110" t="s">
        <v>229</v>
      </c>
      <c r="AX14" s="110"/>
      <c r="AY14" s="110"/>
      <c r="AZ14" s="110"/>
      <c r="BA14" s="58"/>
      <c r="BB14" s="110" t="s">
        <v>240</v>
      </c>
      <c r="BC14" s="110"/>
      <c r="BD14" s="110"/>
      <c r="BE14" s="110"/>
      <c r="BF14" s="58"/>
      <c r="BK14" s="58"/>
    </row>
    <row r="15" spans="2:65" ht="24" customHeight="1">
      <c r="C15" s="93"/>
      <c r="D15" s="93"/>
      <c r="E15" s="93"/>
      <c r="F15" s="93"/>
      <c r="G15" s="93"/>
      <c r="H15" s="93"/>
      <c r="I15" s="93"/>
      <c r="J15" s="93"/>
      <c r="AH15" s="109"/>
      <c r="AI15" s="109"/>
      <c r="AJ15" s="109"/>
      <c r="AK15" s="109"/>
      <c r="AM15" s="111"/>
      <c r="AN15" s="111"/>
      <c r="AO15" s="111"/>
      <c r="AP15" s="111"/>
      <c r="AQ15" s="58"/>
      <c r="AR15" s="66"/>
      <c r="AS15" s="66"/>
      <c r="AV15" s="58"/>
      <c r="AW15" s="111"/>
      <c r="AX15" s="111"/>
      <c r="AY15" s="111"/>
      <c r="AZ15" s="111"/>
      <c r="BA15" s="58"/>
      <c r="BB15" s="111"/>
      <c r="BC15" s="111"/>
      <c r="BD15" s="111"/>
      <c r="BE15" s="111"/>
      <c r="BF15" s="58"/>
      <c r="BK15" s="58"/>
    </row>
    <row r="16" spans="2:65" ht="18.5">
      <c r="B16" s="3" t="s">
        <v>83</v>
      </c>
      <c r="C16" s="93"/>
      <c r="D16" s="93"/>
      <c r="E16" s="93"/>
      <c r="F16" s="93"/>
      <c r="G16" s="93"/>
      <c r="H16" s="93"/>
      <c r="I16" s="93"/>
      <c r="J16" s="93"/>
      <c r="AR16" s="65"/>
      <c r="AS16" s="65"/>
      <c r="AW16" s="65"/>
      <c r="AX16" s="65"/>
      <c r="AY16" s="65"/>
      <c r="AZ16" s="65"/>
      <c r="BB16" s="65"/>
      <c r="BC16" s="65"/>
    </row>
    <row r="17" spans="2:65" ht="18.5">
      <c r="B17" s="3" t="s">
        <v>86</v>
      </c>
    </row>
    <row r="19" spans="2:65" s="40" customFormat="1" ht="29">
      <c r="B19" s="37"/>
      <c r="C19" s="37"/>
      <c r="D19" s="24"/>
      <c r="E19" s="38">
        <v>2012</v>
      </c>
      <c r="F19" s="38">
        <v>2013</v>
      </c>
      <c r="G19" s="38">
        <v>2014</v>
      </c>
      <c r="H19" s="24"/>
      <c r="I19" s="37" t="s">
        <v>114</v>
      </c>
      <c r="J19" s="37" t="s">
        <v>36</v>
      </c>
      <c r="K19" s="37" t="s">
        <v>116</v>
      </c>
      <c r="L19" s="37" t="s">
        <v>117</v>
      </c>
      <c r="M19" s="24"/>
      <c r="N19" s="37" t="s">
        <v>115</v>
      </c>
      <c r="O19" s="37" t="s">
        <v>37</v>
      </c>
      <c r="P19" s="37" t="s">
        <v>120</v>
      </c>
      <c r="Q19" s="37" t="s">
        <v>121</v>
      </c>
      <c r="S19" s="37" t="s">
        <v>122</v>
      </c>
      <c r="T19" s="37" t="s">
        <v>124</v>
      </c>
      <c r="U19" s="37" t="s">
        <v>125</v>
      </c>
      <c r="V19" s="37" t="s">
        <v>126</v>
      </c>
      <c r="X19" s="37" t="s">
        <v>127</v>
      </c>
      <c r="Y19" s="37" t="s">
        <v>130</v>
      </c>
      <c r="Z19" s="37" t="s">
        <v>138</v>
      </c>
      <c r="AA19" s="37" t="s">
        <v>141</v>
      </c>
      <c r="AC19" s="37" t="s">
        <v>144</v>
      </c>
      <c r="AD19" s="37" t="s">
        <v>150</v>
      </c>
      <c r="AE19" s="37" t="s">
        <v>151</v>
      </c>
      <c r="AF19" s="37" t="s">
        <v>152</v>
      </c>
      <c r="AH19" s="37" t="s">
        <v>155</v>
      </c>
      <c r="AI19" s="37" t="s">
        <v>159</v>
      </c>
      <c r="AJ19" s="37" t="s">
        <v>163</v>
      </c>
      <c r="AK19" s="37" t="s">
        <v>165</v>
      </c>
      <c r="AM19" s="37" t="s">
        <v>170</v>
      </c>
      <c r="AN19" s="37" t="s">
        <v>171</v>
      </c>
      <c r="AO19" s="37" t="s">
        <v>172</v>
      </c>
      <c r="AP19" s="37" t="s">
        <v>182</v>
      </c>
      <c r="AR19" s="37" t="s">
        <v>186</v>
      </c>
      <c r="AS19" s="37" t="s">
        <v>191</v>
      </c>
      <c r="AT19" s="37" t="s">
        <v>194</v>
      </c>
      <c r="AU19" s="37" t="s">
        <v>201</v>
      </c>
      <c r="AW19" s="37" t="s">
        <v>207</v>
      </c>
      <c r="AX19" s="37" t="s">
        <v>212</v>
      </c>
      <c r="AY19" s="37" t="s">
        <v>220</v>
      </c>
      <c r="AZ19" s="37" t="s">
        <v>223</v>
      </c>
      <c r="BB19" s="37" t="s">
        <v>226</v>
      </c>
      <c r="BC19" s="37" t="s">
        <v>230</v>
      </c>
      <c r="BD19" s="37" t="s">
        <v>231</v>
      </c>
      <c r="BE19" s="37" t="s">
        <v>232</v>
      </c>
      <c r="BG19" s="37" t="s">
        <v>235</v>
      </c>
      <c r="BH19" s="37" t="s">
        <v>242</v>
      </c>
      <c r="BI19" s="37" t="s">
        <v>244</v>
      </c>
      <c r="BJ19" s="37" t="s">
        <v>248</v>
      </c>
      <c r="BL19" s="37" t="s">
        <v>254</v>
      </c>
      <c r="BM19" s="37" t="s">
        <v>266</v>
      </c>
    </row>
    <row r="20" spans="2:65">
      <c r="B20" s="9" t="s">
        <v>107</v>
      </c>
      <c r="C20" s="9" t="s">
        <v>108</v>
      </c>
      <c r="D20" s="4"/>
      <c r="E20" s="26">
        <v>580</v>
      </c>
      <c r="F20" s="26">
        <v>725</v>
      </c>
      <c r="G20" s="26">
        <v>837</v>
      </c>
      <c r="H20" s="25"/>
      <c r="I20" s="26">
        <v>838</v>
      </c>
      <c r="J20" s="26">
        <v>848</v>
      </c>
      <c r="K20" s="26">
        <v>874</v>
      </c>
      <c r="L20" s="26">
        <v>921</v>
      </c>
      <c r="M20" s="25"/>
      <c r="N20" s="26">
        <v>922</v>
      </c>
      <c r="O20" s="26">
        <v>932</v>
      </c>
      <c r="P20" s="26">
        <v>980</v>
      </c>
      <c r="Q20" s="29">
        <v>1107</v>
      </c>
      <c r="R20" s="30"/>
      <c r="S20" s="29">
        <v>1125</v>
      </c>
      <c r="T20" s="29">
        <v>1149</v>
      </c>
      <c r="U20" s="29">
        <v>1155</v>
      </c>
      <c r="V20" s="29">
        <v>1153</v>
      </c>
      <c r="X20" s="29">
        <v>2186</v>
      </c>
      <c r="Y20" s="29">
        <v>2087</v>
      </c>
      <c r="Z20" s="29">
        <v>2068</v>
      </c>
      <c r="AA20" s="29">
        <v>2063</v>
      </c>
      <c r="AC20" s="29">
        <v>2062</v>
      </c>
      <c r="AD20" s="29">
        <v>2061</v>
      </c>
      <c r="AE20" s="29">
        <v>2062</v>
      </c>
      <c r="AF20" s="29">
        <v>2077</v>
      </c>
      <c r="AH20" s="29">
        <v>2095</v>
      </c>
      <c r="AI20" s="29">
        <v>2094</v>
      </c>
      <c r="AJ20" s="29">
        <v>2125</v>
      </c>
      <c r="AK20" s="29">
        <v>2165</v>
      </c>
      <c r="AM20" s="29">
        <v>2180</v>
      </c>
      <c r="AN20" s="29">
        <v>2198</v>
      </c>
      <c r="AO20" s="29">
        <v>2211</v>
      </c>
      <c r="AP20" s="29">
        <v>2252</v>
      </c>
      <c r="AR20" s="29">
        <v>2263</v>
      </c>
      <c r="AS20" s="29">
        <v>2278</v>
      </c>
      <c r="AT20" s="29">
        <v>2293</v>
      </c>
      <c r="AU20" s="70">
        <v>2290</v>
      </c>
      <c r="AW20" s="29">
        <v>2287</v>
      </c>
      <c r="AX20" s="29">
        <v>2281</v>
      </c>
      <c r="AY20" s="29">
        <v>2286</v>
      </c>
      <c r="AZ20" s="29">
        <v>2309</v>
      </c>
      <c r="BB20" s="29">
        <v>2328</v>
      </c>
      <c r="BC20" s="29">
        <v>2373</v>
      </c>
      <c r="BD20" s="29">
        <v>2399</v>
      </c>
      <c r="BE20" s="29">
        <v>2400</v>
      </c>
      <c r="BG20" s="29">
        <v>2419</v>
      </c>
      <c r="BH20" s="29">
        <v>2438</v>
      </c>
      <c r="BI20" s="29">
        <v>2486</v>
      </c>
      <c r="BJ20" s="29">
        <v>2509</v>
      </c>
      <c r="BL20" s="29">
        <v>2529</v>
      </c>
      <c r="BM20" s="29">
        <v>2556</v>
      </c>
    </row>
    <row r="22" spans="2:65" ht="18.5">
      <c r="B22" s="3" t="s">
        <v>84</v>
      </c>
    </row>
    <row r="23" spans="2:65" ht="18.5">
      <c r="B23" s="3" t="s">
        <v>87</v>
      </c>
    </row>
    <row r="25" spans="2:65" s="40" customFormat="1" ht="29">
      <c r="B25" s="37"/>
      <c r="C25" s="37"/>
      <c r="D25" s="24"/>
      <c r="E25" s="38">
        <v>2012</v>
      </c>
      <c r="F25" s="38">
        <v>2013</v>
      </c>
      <c r="G25" s="38">
        <v>2014</v>
      </c>
      <c r="H25" s="24"/>
      <c r="I25" s="37" t="s">
        <v>114</v>
      </c>
      <c r="J25" s="37" t="s">
        <v>36</v>
      </c>
      <c r="K25" s="37" t="s">
        <v>116</v>
      </c>
      <c r="L25" s="37" t="s">
        <v>117</v>
      </c>
      <c r="M25" s="24"/>
      <c r="N25" s="37" t="s">
        <v>115</v>
      </c>
      <c r="O25" s="37" t="s">
        <v>37</v>
      </c>
      <c r="P25" s="37" t="s">
        <v>120</v>
      </c>
      <c r="Q25" s="37" t="s">
        <v>121</v>
      </c>
      <c r="S25" s="37" t="s">
        <v>122</v>
      </c>
      <c r="T25" s="37" t="s">
        <v>124</v>
      </c>
      <c r="U25" s="37" t="s">
        <v>125</v>
      </c>
      <c r="V25" s="37" t="s">
        <v>126</v>
      </c>
      <c r="X25" s="37" t="s">
        <v>127</v>
      </c>
      <c r="Y25" s="37" t="s">
        <v>130</v>
      </c>
      <c r="Z25" s="37" t="s">
        <v>138</v>
      </c>
      <c r="AA25" s="37" t="s">
        <v>141</v>
      </c>
      <c r="AC25" s="37" t="s">
        <v>144</v>
      </c>
      <c r="AD25" s="37" t="s">
        <v>150</v>
      </c>
      <c r="AE25" s="37" t="s">
        <v>151</v>
      </c>
      <c r="AF25" s="37" t="s">
        <v>152</v>
      </c>
      <c r="AH25" s="37" t="s">
        <v>155</v>
      </c>
      <c r="AI25" s="37" t="s">
        <v>159</v>
      </c>
      <c r="AJ25" s="37" t="s">
        <v>163</v>
      </c>
      <c r="AK25" s="37" t="s">
        <v>165</v>
      </c>
      <c r="AM25" s="37" t="s">
        <v>170</v>
      </c>
      <c r="AN25" s="37" t="s">
        <v>171</v>
      </c>
      <c r="AO25" s="37" t="s">
        <v>172</v>
      </c>
      <c r="AP25" s="37" t="s">
        <v>182</v>
      </c>
      <c r="AR25" s="37" t="s">
        <v>186</v>
      </c>
      <c r="AS25" s="37" t="s">
        <v>191</v>
      </c>
      <c r="AT25" s="37" t="s">
        <v>194</v>
      </c>
      <c r="AU25" s="37" t="s">
        <v>201</v>
      </c>
      <c r="AW25" s="37" t="s">
        <v>207</v>
      </c>
      <c r="AX25" s="37" t="s">
        <v>212</v>
      </c>
      <c r="AY25" s="37" t="s">
        <v>220</v>
      </c>
      <c r="AZ25" s="37" t="s">
        <v>223</v>
      </c>
      <c r="BB25" s="37" t="s">
        <v>226</v>
      </c>
      <c r="BC25" s="37" t="s">
        <v>230</v>
      </c>
      <c r="BD25" s="37" t="s">
        <v>231</v>
      </c>
      <c r="BE25" s="37" t="s">
        <v>232</v>
      </c>
      <c r="BG25" s="37" t="s">
        <v>235</v>
      </c>
      <c r="BH25" s="37" t="s">
        <v>242</v>
      </c>
      <c r="BI25" s="37" t="s">
        <v>244</v>
      </c>
      <c r="BJ25" s="37" t="s">
        <v>248</v>
      </c>
      <c r="BL25" s="37" t="s">
        <v>254</v>
      </c>
      <c r="BM25" s="37" t="s">
        <v>266</v>
      </c>
    </row>
    <row r="26" spans="2:65">
      <c r="B26" s="4" t="s">
        <v>109</v>
      </c>
      <c r="C26" s="4" t="s">
        <v>110</v>
      </c>
      <c r="D26" s="4"/>
      <c r="E26" s="4">
        <v>13</v>
      </c>
      <c r="F26" s="4">
        <v>15</v>
      </c>
      <c r="G26" s="4">
        <v>17</v>
      </c>
      <c r="H26" s="4"/>
      <c r="I26" s="4">
        <v>17</v>
      </c>
      <c r="J26" s="4">
        <v>18</v>
      </c>
      <c r="K26" s="4">
        <v>18</v>
      </c>
      <c r="L26" s="4">
        <v>18</v>
      </c>
      <c r="M26" s="4"/>
      <c r="N26" s="4">
        <v>18</v>
      </c>
      <c r="O26" s="4">
        <v>18</v>
      </c>
      <c r="P26" s="4">
        <v>18</v>
      </c>
      <c r="Q26" s="4">
        <v>19</v>
      </c>
      <c r="S26" s="4">
        <v>19</v>
      </c>
      <c r="T26" s="4">
        <v>19</v>
      </c>
      <c r="U26" s="4">
        <v>19</v>
      </c>
      <c r="V26" s="4">
        <v>19</v>
      </c>
      <c r="X26" s="4">
        <v>20</v>
      </c>
      <c r="Y26" s="4">
        <v>20</v>
      </c>
      <c r="Z26" s="4">
        <v>20</v>
      </c>
      <c r="AA26" s="4">
        <v>20</v>
      </c>
      <c r="AB26" s="4"/>
      <c r="AC26" s="4">
        <v>20</v>
      </c>
      <c r="AD26" s="4">
        <v>20</v>
      </c>
      <c r="AE26" s="4">
        <v>20</v>
      </c>
      <c r="AF26" s="4">
        <v>21</v>
      </c>
      <c r="AH26" s="15">
        <v>21</v>
      </c>
      <c r="AI26" s="15">
        <v>21</v>
      </c>
      <c r="AJ26" s="15">
        <v>21</v>
      </c>
      <c r="AK26" s="15">
        <v>21</v>
      </c>
      <c r="AM26" s="15">
        <v>21</v>
      </c>
      <c r="AN26" s="15">
        <v>21</v>
      </c>
      <c r="AO26" s="15">
        <v>21</v>
      </c>
      <c r="AP26" s="15">
        <v>21</v>
      </c>
      <c r="AR26" s="15">
        <v>21</v>
      </c>
      <c r="AS26" s="15">
        <v>21</v>
      </c>
      <c r="AT26" s="15">
        <v>21</v>
      </c>
      <c r="AU26" s="15">
        <v>21</v>
      </c>
      <c r="AW26" s="15">
        <v>21</v>
      </c>
      <c r="AX26" s="15">
        <v>21</v>
      </c>
      <c r="AY26" s="15">
        <v>22</v>
      </c>
      <c r="AZ26" s="15">
        <v>22</v>
      </c>
      <c r="BB26" s="15">
        <v>22</v>
      </c>
      <c r="BC26" s="15">
        <v>22</v>
      </c>
      <c r="BD26" s="15">
        <v>22</v>
      </c>
      <c r="BE26" s="15">
        <v>22</v>
      </c>
      <c r="BG26" s="15">
        <v>22</v>
      </c>
      <c r="BH26" s="15">
        <v>22</v>
      </c>
      <c r="BI26" s="15">
        <v>22</v>
      </c>
      <c r="BJ26" s="15">
        <v>23</v>
      </c>
      <c r="BL26" s="15">
        <v>23</v>
      </c>
      <c r="BM26" s="15">
        <v>23</v>
      </c>
    </row>
    <row r="27" spans="2:65">
      <c r="B27" s="9" t="s">
        <v>119</v>
      </c>
      <c r="C27" s="9" t="s">
        <v>111</v>
      </c>
      <c r="D27" s="4"/>
      <c r="E27" s="26">
        <v>286</v>
      </c>
      <c r="F27" s="26">
        <v>399</v>
      </c>
      <c r="G27" s="26">
        <v>553</v>
      </c>
      <c r="H27" s="25"/>
      <c r="I27" s="26">
        <v>558</v>
      </c>
      <c r="J27" s="26">
        <v>572</v>
      </c>
      <c r="K27" s="26">
        <v>581</v>
      </c>
      <c r="L27" s="26">
        <v>582</v>
      </c>
      <c r="M27" s="25"/>
      <c r="N27" s="26">
        <v>582.21799999999996</v>
      </c>
      <c r="O27" s="26">
        <v>588.726</v>
      </c>
      <c r="P27" s="26">
        <v>588.72619999999995</v>
      </c>
      <c r="Q27" s="26">
        <v>625.63499999999999</v>
      </c>
      <c r="S27" s="26">
        <v>626</v>
      </c>
      <c r="T27" s="26">
        <v>626</v>
      </c>
      <c r="U27" s="26">
        <v>627</v>
      </c>
      <c r="V27" s="26">
        <v>633</v>
      </c>
      <c r="X27" s="26">
        <v>671</v>
      </c>
      <c r="Y27" s="26">
        <v>671</v>
      </c>
      <c r="Z27" s="26">
        <v>671</v>
      </c>
      <c r="AA27" s="26">
        <v>676</v>
      </c>
      <c r="AC27" s="26">
        <v>676</v>
      </c>
      <c r="AD27" s="26">
        <v>676</v>
      </c>
      <c r="AE27" s="26">
        <v>676</v>
      </c>
      <c r="AF27" s="26">
        <v>807</v>
      </c>
      <c r="AH27" s="26">
        <v>807</v>
      </c>
      <c r="AI27" s="26">
        <v>807</v>
      </c>
      <c r="AJ27" s="26">
        <v>808</v>
      </c>
      <c r="AK27" s="26">
        <v>808</v>
      </c>
      <c r="AM27" s="26">
        <v>808</v>
      </c>
      <c r="AN27" s="26">
        <v>812</v>
      </c>
      <c r="AO27" s="26">
        <v>834</v>
      </c>
      <c r="AP27" s="26">
        <v>834</v>
      </c>
      <c r="AR27" s="26">
        <v>834</v>
      </c>
      <c r="AS27" s="26">
        <v>834</v>
      </c>
      <c r="AT27" s="26">
        <v>848.45899999999995</v>
      </c>
      <c r="AU27" s="26">
        <v>848.45899999999995</v>
      </c>
      <c r="AW27" s="26">
        <v>848.45899999999995</v>
      </c>
      <c r="AX27" s="26">
        <v>847</v>
      </c>
      <c r="AY27" s="26">
        <v>860</v>
      </c>
      <c r="AZ27" s="26">
        <v>860</v>
      </c>
      <c r="BB27" s="26">
        <v>860</v>
      </c>
      <c r="BC27" s="26">
        <v>860</v>
      </c>
      <c r="BD27" s="26">
        <v>860</v>
      </c>
      <c r="BE27" s="26">
        <v>860</v>
      </c>
      <c r="BG27" s="26">
        <v>860.3</v>
      </c>
      <c r="BH27" s="26">
        <v>860</v>
      </c>
      <c r="BI27" s="26">
        <v>862</v>
      </c>
      <c r="BJ27" s="26">
        <v>886</v>
      </c>
      <c r="BL27" s="26">
        <v>888</v>
      </c>
      <c r="BM27" s="26">
        <v>888</v>
      </c>
    </row>
    <row r="28" spans="2:65" ht="14.25" customHeight="1">
      <c r="BI28" s="98"/>
    </row>
    <row r="29" spans="2:65">
      <c r="N29" s="20"/>
      <c r="O29" s="20"/>
      <c r="P29" s="20"/>
      <c r="S29" s="20"/>
    </row>
  </sheetData>
  <mergeCells count="4">
    <mergeCell ref="AH14:AK15"/>
    <mergeCell ref="AM14:AP15"/>
    <mergeCell ref="AW14:AZ15"/>
    <mergeCell ref="BB14:BE15"/>
  </mergeCells>
  <pageMargins left="0.7" right="0.7" top="0.75" bottom="0.75" header="0.3" footer="0.3"/>
  <pageSetup orientation="portrait" r:id="rId1"/>
  <ignoredErrors>
    <ignoredError sqref="AM10:AO1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Balance Sheet</vt:lpstr>
      <vt:lpstr>Income Statement</vt:lpstr>
      <vt:lpstr>Cash Flow</vt:lpstr>
      <vt:lpstr>Fin. Info</vt:lpstr>
      <vt:lpstr>SSS</vt:lpstr>
      <vt:lpstr>#stores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Alessandra Garrido Arce</dc:creator>
  <cp:lastModifiedBy>Valeria Matos</cp:lastModifiedBy>
  <dcterms:created xsi:type="dcterms:W3CDTF">2016-09-06T16:35:40Z</dcterms:created>
  <dcterms:modified xsi:type="dcterms:W3CDTF">2026-08-14T21:36:09Z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120 120 1920 1080</vt:lpwstr>
  </property>
</Properties>
</file>